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MĽP" sheetId="1" r:id="rId1"/>
    <sheet name="N+V05" sheetId="2" r:id="rId2"/>
    <sheet name="Plnenie" sheetId="3" r:id="rId3"/>
    <sheet name="Transfery" sheetId="4" r:id="rId4"/>
    <sheet name="FŠ" sheetId="5" r:id="rId5"/>
    <sheet name="ZŠ" sheetId="6" r:id="rId6"/>
  </sheets>
  <definedNames/>
  <calcPr fullCalcOnLoad="1"/>
</workbook>
</file>

<file path=xl/sharedStrings.xml><?xml version="1.0" encoding="utf-8"?>
<sst xmlns="http://schemas.openxmlformats.org/spreadsheetml/2006/main" count="457" uniqueCount="221">
  <si>
    <t>VEREJNÉ OSVETLENIE</t>
  </si>
  <si>
    <t>Názov</t>
  </si>
  <si>
    <t>Spotreba materiálu</t>
  </si>
  <si>
    <t>Pohonné hmoty</t>
  </si>
  <si>
    <t>Osobné náklady</t>
  </si>
  <si>
    <t>Drobný nákup</t>
  </si>
  <si>
    <t>SPOLU</t>
  </si>
  <si>
    <t>VYUŽITIE FUTBALOVÝCH IHRÍSK NA TRÉNINGOVÚ A ZÁPASOVÚ ČINNOSŤ</t>
  </si>
  <si>
    <t>OD 1.1. DO 30.6.2003</t>
  </si>
  <si>
    <t>Družstvo</t>
  </si>
  <si>
    <t>Hlavné</t>
  </si>
  <si>
    <t>Pomocné</t>
  </si>
  <si>
    <t>S.Chalupku</t>
  </si>
  <si>
    <t>A muži</t>
  </si>
  <si>
    <t>A dorast</t>
  </si>
  <si>
    <t>17 dorast</t>
  </si>
  <si>
    <t>16 dorast</t>
  </si>
  <si>
    <t>9 r. žiaci</t>
  </si>
  <si>
    <t>8 r. žiaci</t>
  </si>
  <si>
    <t>7 r. žiaci</t>
  </si>
  <si>
    <t>6 r. žiaci</t>
  </si>
  <si>
    <t>5 r. žiaci</t>
  </si>
  <si>
    <t>4 r. žiaci</t>
  </si>
  <si>
    <t>3 r. žiaci</t>
  </si>
  <si>
    <t>2 r. žiaci</t>
  </si>
  <si>
    <t>CELKOM</t>
  </si>
  <si>
    <t>Priemstav</t>
  </si>
  <si>
    <t>V.Lehôtka</t>
  </si>
  <si>
    <t>(v hodinách)</t>
  </si>
  <si>
    <t>Tréningová činnosť:</t>
  </si>
  <si>
    <t>837 hodín</t>
  </si>
  <si>
    <t>Zápasová činnosť:</t>
  </si>
  <si>
    <t>143 hodín</t>
  </si>
  <si>
    <t>Verejné korčuľovanie</t>
  </si>
  <si>
    <t>Refakturácie</t>
  </si>
  <si>
    <t>VYUŽITIE ĽADOVEJ PLOCHY</t>
  </si>
  <si>
    <t>od 1.1.2003 do 30.6.2003</t>
  </si>
  <si>
    <t>TRÉNINGOVÁ A ZÁPASOVÁ ČINNOSŤ</t>
  </si>
  <si>
    <t>MŠHK</t>
  </si>
  <si>
    <t>Kluby</t>
  </si>
  <si>
    <t>Reprezentácie</t>
  </si>
  <si>
    <t>Rekreační hráči okresu Prievidza</t>
  </si>
  <si>
    <t>Počet hodín</t>
  </si>
  <si>
    <t>Tréningová a zápasová činnosť</t>
  </si>
  <si>
    <t>TRÉNINGOVÁ A ZÁPASOVÁ ČINNOSŤ: MŠHK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</si>
  <si>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</si>
  <si>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</si>
  <si>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</si>
  <si>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</si>
  <si>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</si>
  <si>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</si>
  <si>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</si>
  <si>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</si>
  <si>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</si>
  <si>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Kategória</t>
  </si>
  <si>
    <t>Muži</t>
  </si>
  <si>
    <t>KOMERČNÁ ČINNOSŤ</t>
  </si>
  <si>
    <t>TRÉNINGOVÁ A ZÁPASOVÁ ČINNOSŤ: Komerčná činnosť</t>
  </si>
  <si>
    <t>z toho:</t>
  </si>
  <si>
    <t>% využitia</t>
  </si>
  <si>
    <t>PRÍLOHY</t>
  </si>
  <si>
    <t>Správa a prevádzka verejného osvetlenia a cestnej svetelnej signalizácie</t>
  </si>
  <si>
    <t>(v Sk)</t>
  </si>
  <si>
    <t>06.4.0.</t>
  </si>
  <si>
    <t>Schválený</t>
  </si>
  <si>
    <t>I. úprava</t>
  </si>
  <si>
    <t>II.úprava</t>
  </si>
  <si>
    <t>rozpočet</t>
  </si>
  <si>
    <t>rozpočtu</t>
  </si>
  <si>
    <t>Výdavky spolu</t>
  </si>
  <si>
    <t>Transfer na elektrickú energiu VO a CSS</t>
  </si>
  <si>
    <t>Transfer na prevádzku VO a CSS</t>
  </si>
  <si>
    <t>Kapitálový transfer PO</t>
  </si>
  <si>
    <t>08.1.0.</t>
  </si>
  <si>
    <t>REKREAČNÉ S ŠPORTOVÉ SLUŽBY</t>
  </si>
  <si>
    <t>Poskytnuté</t>
  </si>
  <si>
    <t>prostriedky</t>
  </si>
  <si>
    <t>%</t>
  </si>
  <si>
    <t>plnenie</t>
  </si>
  <si>
    <t>OD 1.1. DO 30.6.2004</t>
  </si>
  <si>
    <t>"A" muži</t>
  </si>
  <si>
    <t>"A" dorast</t>
  </si>
  <si>
    <t>"16" dorast</t>
  </si>
  <si>
    <t>801 hodín</t>
  </si>
  <si>
    <t>90 hodín</t>
  </si>
  <si>
    <t>Verejné osvetlenie - elektrická energia VO a CSS</t>
  </si>
  <si>
    <t>Názov položky</t>
  </si>
  <si>
    <t>Skutočnosť</t>
  </si>
  <si>
    <t>NÁKLADY</t>
  </si>
  <si>
    <t>TRANSFER</t>
  </si>
  <si>
    <t>ROZDIEL</t>
  </si>
  <si>
    <t>Verejné osvetlenie - správa a prevádzka VO a CSS</t>
  </si>
  <si>
    <t>Opravy a udržovanie</t>
  </si>
  <si>
    <t>Ostatné služby</t>
  </si>
  <si>
    <t>Ostatné finančné náklady</t>
  </si>
  <si>
    <t>TRANSFERY + VÝNOSY Z VLASTNEJ ČINNOSTI</t>
  </si>
  <si>
    <t>Transfer na správu a prevádzku VO a CSS</t>
  </si>
  <si>
    <t>Spotreba elektrickej energie</t>
  </si>
  <si>
    <t>Spotreba plynu</t>
  </si>
  <si>
    <t>Spotreba vodné-stočné a zrážková voda</t>
  </si>
  <si>
    <t>Verejné osvetlenie - prehľad čerpania kapitálového transferu</t>
  </si>
  <si>
    <t xml:space="preserve">          VYUŽITIE ĽADOVEJ PLOCHY NA TRÉNINGOVÚ A ZÁPASOVÚ ČINNOSŤ</t>
  </si>
  <si>
    <t>Náklady na realizáciu investičných akcií</t>
  </si>
  <si>
    <t>PREHĽAD SCHVÁLENÝCH A POSKYTNUTÝCH FINANČNÝCH PROSTRIEDKOV Z ROZPOČTU MESTA ZA OBDOBIE 1-6/2005</t>
  </si>
  <si>
    <t>III.úprava</t>
  </si>
  <si>
    <t>Transfer na prevádzku ZŠ a FŠ</t>
  </si>
  <si>
    <t>Transfer na prevádzku plavárne</t>
  </si>
  <si>
    <t>Nájomné za prenájom mobilnej ľadovej plochy</t>
  </si>
  <si>
    <t>Správa a prevádzka športovísk: zimný, futbalový štadión, plaváreň, mobilná ľadová plocha</t>
  </si>
  <si>
    <t>1-6/2005</t>
  </si>
  <si>
    <t>Transfer na správu a prevádzku plavárne</t>
  </si>
  <si>
    <t>Výnosy z vlastnej činnosti</t>
  </si>
  <si>
    <t>OD 1.1. DO 30.6.2005</t>
  </si>
  <si>
    <t>Zálohové platby na el. energiu VO a CSS za 1-6/2005</t>
  </si>
  <si>
    <t>Vyúčtovanie el. energie VO a CSS za 1-6/2005</t>
  </si>
  <si>
    <t>Transfer na el. energiu VO a CSS za 1-6/2005</t>
  </si>
  <si>
    <t>PREHĽAD NÁKLADOV SÚVISIACICH S REALIZÁCIOU MOBILNEJ ĽADOVEJ PLOCHY</t>
  </si>
  <si>
    <t>Porad.</t>
  </si>
  <si>
    <t>Suma v Sk</t>
  </si>
  <si>
    <t>číslo</t>
  </si>
  <si>
    <t>1.</t>
  </si>
  <si>
    <t>Dodávka a montáž mobilnej ľadovej plochy</t>
  </si>
  <si>
    <t>2.</t>
  </si>
  <si>
    <t>3.</t>
  </si>
  <si>
    <t>4.</t>
  </si>
  <si>
    <t>Komentár:</t>
  </si>
  <si>
    <t>5.</t>
  </si>
  <si>
    <t>6.</t>
  </si>
  <si>
    <t>Obsluha ľadovej plochy</t>
  </si>
  <si>
    <t>7.</t>
  </si>
  <si>
    <t>Služby</t>
  </si>
  <si>
    <t>- výroba ľadu, polievanie, upratovanie, usporiadateľská činnosť, stráženie</t>
  </si>
  <si>
    <t>- po uzavretí ľadovej plochy boli na stráženie využívané len 2 osoby</t>
  </si>
  <si>
    <t>NÁKLADY SÚVISIACE S DEMONTÁŽOU A USKLADNENÍM MOBILNEJ ĽADOVEJ PLOCHY</t>
  </si>
  <si>
    <t>REKAPITULÁCIA NÁKLADOV</t>
  </si>
  <si>
    <t>Náklady na zabezpečenie nevyhnutnej prevádzky</t>
  </si>
  <si>
    <t>CELKOM NÁKLADY</t>
  </si>
  <si>
    <t>NA NÁMESTÍ SLOBODY V PRIEVIDZI V SEZÓNE 2004/05</t>
  </si>
  <si>
    <t>Montáž podložia mobilnej ľadovej plochy</t>
  </si>
  <si>
    <t>Prekrytie mantinelov polykarbonátom</t>
  </si>
  <si>
    <t>Poistenie majetku</t>
  </si>
  <si>
    <t>Odborná prehliadka a skúška el. zariadenia - el. prípojka</t>
  </si>
  <si>
    <t>Spotreba el. energie</t>
  </si>
  <si>
    <t>Urýchlenie rozpustenia ľadovej plochy</t>
  </si>
  <si>
    <t>Demontáž a uskladnenie ľadovej plochy</t>
  </si>
  <si>
    <t xml:space="preserve">Prekrytie mantinelov polykarbonátom </t>
  </si>
  <si>
    <t>Preprava strážneho objektu pre obsluhu ľadovej plochy</t>
  </si>
  <si>
    <t>Dodávka podkladu zo štrkopiesku a kameniva s rozprestretím, vlhčením a zhutnením, dodávka drevenej konštrukcie pod</t>
  </si>
  <si>
    <t xml:space="preserve">Dodávka technologického zariadenia (chladič, čerpadlá, zásobná a expanzná nádrž) a ostatného zariadenia (mantinely, </t>
  </si>
  <si>
    <t>armatúry, potrubia, izolácie, oceľové konštrukcie, nemrznúca kvapalina, elektroinštalácie).</t>
  </si>
  <si>
    <t>Odborná prehliadka a skúška el. zariadenia</t>
  </si>
  <si>
    <t>Správa, doprava a prevedené práce pri východiskovej odbornej prehliadke a odbornej skúške elektrického zariadenia (el. prípojky)</t>
  </si>
  <si>
    <t>vykonané dňa 24.11.-25.11.2004 na Námestí slobody v Prievidzi.</t>
  </si>
  <si>
    <t xml:space="preserve">Majetok je poistený proti škodám spôsobených živelnou udalošťou a škodám spôsobených vandalizmom. </t>
  </si>
  <si>
    <t>Poistná doba: 25.11.2004-15.4.2005</t>
  </si>
  <si>
    <t>Nákup materiálu potrebného pre zahájenie prevádzky: zhŕňače snehu, kábel a vidlica na dopojenie strážneho objektu pre obsluhu,</t>
  </si>
  <si>
    <t>hadice, spony, tesnenie a spojky, zámky, reťaze, ochranné pomôcky, hygienické potreby, kancelárske potreby, lekárnička, náradie a i.</t>
  </si>
  <si>
    <t>NÁKLADY SÚVISIACE S MONTÁŽOU ĽADOVEJ PLOCHY (UVÁDZACIE NÁKLADY):</t>
  </si>
  <si>
    <t>Preprava strážneho objektu (drevená búdka) z areálu PTH, a.s. Prievidza na Námestie slobody v Prievidzi (použitie nákladného</t>
  </si>
  <si>
    <t>vozidla a žeriavu).</t>
  </si>
  <si>
    <t>NÁKLADY SÚVISIACE SO ZABEZPEČENÍM NEVYHNUTNEJ PREVÁDZKY MOBILNEJ ĽADOVEJ PLOCHY:</t>
  </si>
  <si>
    <t>Spotreba el. energie podľa vyúčtovaní od SEZ, a.s. za obdobie 1.11.2004-31.3.2005</t>
  </si>
  <si>
    <t>Odvoz snehu nachádzajúceho sa okolo ľadovej plochy.</t>
  </si>
  <si>
    <t>Zrušenie podkladu a jeho uskladnenie na skládku</t>
  </si>
  <si>
    <t>Nakládka a následná preprava strážneho objektu</t>
  </si>
  <si>
    <t xml:space="preserve">Z dôvodu potreby demontáže ľadovej plochy bolo zabezpečené urýchlené rozpustenie ľadovej plochy namontovaním </t>
  </si>
  <si>
    <t>ohrievacieho telesa.</t>
  </si>
  <si>
    <t>(použitie nákladného vozidla a žeriavu)</t>
  </si>
  <si>
    <t>na skládku,nakladanie štrku a snehu, doprava, demontáž elektrozariadení.</t>
  </si>
  <si>
    <t xml:space="preserve">Demontáž drevenej konštrukcie pod chladiaci systém, zakrytie a uskladnenie, zrušenie podkladu zo štrkopiesku s uložením </t>
  </si>
  <si>
    <t>Náklady súvisiace s montážou, demontážou a uskladnením plochy</t>
  </si>
  <si>
    <t>v tom:</t>
  </si>
  <si>
    <t>- náklady súvisiace s montážou ľadovej plochy</t>
  </si>
  <si>
    <t>- náklady súvisiace s demontážou a uskladnením ľadovej plochy</t>
  </si>
  <si>
    <t>chladiaci systém, elektromontáže: montáž stožiarov, kabeláže, stožiarovej rozvodnice, svietidiel, káblov, chráničiek na káble,</t>
  </si>
  <si>
    <t>úplné zriadenie a osadenie káblového priestupu a i.</t>
  </si>
  <si>
    <t>Pred osadením mantinelov bolo potrebné zabezpečiť opravu a ochranu 22 ks mantinelov prekrytím polykarbonátom.</t>
  </si>
  <si>
    <t>- obsluhu ľadovej plochy zabezpečuje 6 osôb, hodiná mzda = 37,40 + 0,08 % úrazové poistenie</t>
  </si>
  <si>
    <t>Demontáž a uskladnenie komplexného technologického zariadenia, sady mantinelov a ich súčastí, balíky polystyrénu,</t>
  </si>
  <si>
    <t>trubky pod ľadovú plochu, ochrana pre technológiu, stĺpiky, branka, potrubie, fólie, pätky, trubky, plechy, sudy a i.</t>
  </si>
  <si>
    <t>Preprava strážneho objektu (drevená búdka) od mobilnej ľadovej plochy na Námestí slobody do areálu PTH, a.s. Prievidza</t>
  </si>
  <si>
    <t>"18"</t>
  </si>
  <si>
    <t xml:space="preserve">"16" </t>
  </si>
  <si>
    <t>90 roč. "A" žiaci</t>
  </si>
  <si>
    <t>91 roč. "B" žiaci</t>
  </si>
  <si>
    <t>92 roč. "A" žiaci</t>
  </si>
  <si>
    <t>93 roč. "B" žiaci</t>
  </si>
  <si>
    <t>92 roč. "C" žiaci</t>
  </si>
  <si>
    <t>94 roč. prípr.</t>
  </si>
  <si>
    <t>95 roč. prípr.</t>
  </si>
  <si>
    <t>96 roč. prípr.</t>
  </si>
  <si>
    <t>97+98 roč. prípr.</t>
  </si>
  <si>
    <t>hod.</t>
  </si>
  <si>
    <t>Ostatné dane a poplatky</t>
  </si>
  <si>
    <t>FŠ</t>
  </si>
  <si>
    <t>ZŠ</t>
  </si>
  <si>
    <t>Úroky</t>
  </si>
  <si>
    <t>VÝNOSY</t>
  </si>
  <si>
    <t>Prenájom priestorov športovísk</t>
  </si>
  <si>
    <t>Skutočnosť 1-6/2005</t>
  </si>
  <si>
    <t>Spotreba tepla a TÚV</t>
  </si>
  <si>
    <t>Stravné + sociálny fond</t>
  </si>
  <si>
    <t>Nájomné mestu</t>
  </si>
  <si>
    <t>Športoviská - zimný a futbalový štadión</t>
  </si>
  <si>
    <t>Športoviská - plaváreň</t>
  </si>
  <si>
    <t>Skut.1-6/2005</t>
  </si>
  <si>
    <t>ZŠ + FŠ</t>
  </si>
  <si>
    <t>PREHĽAD NÁKLADOV, VÝNOSOV A POSKYTNUTÝCH TRANSFEROV ZA OBDOBIE 1-6/2005</t>
  </si>
  <si>
    <t>PREHĽAD ČERPANIA SCHVÁLENÝCH FINANČNÝCH PROSTRIEDKOV ZA OBDOBIE 1-6/2005</t>
  </si>
  <si>
    <t>Kapitálový transfer na modern. a rekonštr. VO</t>
  </si>
  <si>
    <t>SPOLU ŠPORTOVISKÁ</t>
  </si>
  <si>
    <t>SPOLU VO + CSS</t>
  </si>
  <si>
    <t>+DPH</t>
  </si>
  <si>
    <t>Vyčerpané</t>
  </si>
  <si>
    <t xml:space="preserve">prostriedky </t>
  </si>
  <si>
    <t>za 1-6/2005</t>
  </si>
  <si>
    <t>Poznámka:</t>
  </si>
  <si>
    <t>nákladov o 80 % výnosov získaných z prevádzkovania plavárne ako aj zníženie nákladov o refakturácie energií.</t>
  </si>
  <si>
    <t xml:space="preserve">V prípade prevádzky plavárne je v prehľade čerpanie finančných prostriedkov zohľadnené zníženie prevádzkových </t>
  </si>
  <si>
    <t>Sk</t>
  </si>
  <si>
    <t>Kapitálový transfer na modernizáciu a rekonštr. VO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</si>
</sst>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15">
    <font>
      <sz val="10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17" xfId="0" applyNumberFormat="1" applyBorder="1" applyAlignment="1">
      <alignment/>
    </xf>
    <xf numFmtId="0" fontId="9" fillId="0" borderId="19" xfId="0" applyFont="1" applyBorder="1" applyAlignment="1">
      <alignment/>
    </xf>
    <xf numFmtId="0" fontId="9" fillId="0" borderId="33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4" fontId="14" fillId="0" borderId="0" xfId="0" applyNumberFormat="1" applyFont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/>
    </xf>
    <xf numFmtId="14" fontId="0" fillId="0" borderId="36" xfId="0" applyNumberFormat="1" applyBorder="1" applyAlignment="1">
      <alignment horizontal="center"/>
    </xf>
    <xf numFmtId="4" fontId="1" fillId="0" borderId="35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 quotePrefix="1">
      <alignment/>
    </xf>
    <xf numFmtId="14" fontId="0" fillId="0" borderId="29" xfId="0" applyNumberFormat="1" applyBorder="1" applyAlignment="1">
      <alignment horizontal="center"/>
    </xf>
    <xf numFmtId="4" fontId="1" fillId="0" borderId="2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3"/>
  <sheetViews>
    <sheetView zoomScale="75" zoomScaleNormal="75" workbookViewId="0" topLeftCell="A1">
      <selection activeCell="I104" sqref="I104"/>
    </sheetView>
  </sheetViews>
  <sheetFormatPr defaultColWidth="9.00390625" defaultRowHeight="12.75"/>
  <cols>
    <col min="1" max="1" width="7.00390625" style="0" customWidth="1"/>
    <col min="2" max="2" width="60.875" style="0" customWidth="1"/>
    <col min="3" max="4" width="15.875" style="0" customWidth="1"/>
  </cols>
  <sheetData>
    <row r="2" s="97" customFormat="1" ht="15">
      <c r="A2" s="96" t="s">
        <v>116</v>
      </c>
    </row>
    <row r="3" s="97" customFormat="1" ht="15">
      <c r="A3" s="96" t="s">
        <v>137</v>
      </c>
    </row>
    <row r="6" s="98" customFormat="1" ht="15">
      <c r="A6" s="98" t="s">
        <v>157</v>
      </c>
    </row>
    <row r="7" s="98" customFormat="1" ht="15.75" thickBot="1"/>
    <row r="8" spans="1:3" ht="12.75">
      <c r="A8" s="99" t="s">
        <v>117</v>
      </c>
      <c r="B8" s="100" t="s">
        <v>1</v>
      </c>
      <c r="C8" s="21" t="s">
        <v>118</v>
      </c>
    </row>
    <row r="9" spans="1:3" ht="13.5" thickBot="1">
      <c r="A9" s="101" t="s">
        <v>119</v>
      </c>
      <c r="B9" s="102"/>
      <c r="C9" s="44"/>
    </row>
    <row r="10" spans="1:3" ht="12.75">
      <c r="A10" s="51" t="s">
        <v>120</v>
      </c>
      <c r="B10" s="100" t="s">
        <v>138</v>
      </c>
      <c r="C10" s="88">
        <v>422420.5</v>
      </c>
    </row>
    <row r="11" spans="1:3" ht="12.75">
      <c r="A11" s="54" t="s">
        <v>122</v>
      </c>
      <c r="B11" s="102" t="s">
        <v>121</v>
      </c>
      <c r="C11" s="46">
        <v>224068</v>
      </c>
    </row>
    <row r="12" spans="1:3" ht="12.75">
      <c r="A12" s="54" t="s">
        <v>123</v>
      </c>
      <c r="B12" s="102" t="s">
        <v>145</v>
      </c>
      <c r="C12" s="46">
        <v>71400</v>
      </c>
    </row>
    <row r="13" spans="1:3" ht="12.75">
      <c r="A13" s="54" t="s">
        <v>124</v>
      </c>
      <c r="B13" s="102" t="s">
        <v>141</v>
      </c>
      <c r="C13" s="46">
        <v>9950</v>
      </c>
    </row>
    <row r="14" spans="1:3" ht="12.75">
      <c r="A14" s="54" t="s">
        <v>126</v>
      </c>
      <c r="B14" s="102" t="s">
        <v>140</v>
      </c>
      <c r="C14" s="46">
        <v>24646</v>
      </c>
    </row>
    <row r="15" spans="1:3" ht="12.75">
      <c r="A15" s="54" t="s">
        <v>127</v>
      </c>
      <c r="B15" s="102" t="s">
        <v>5</v>
      </c>
      <c r="C15" s="46">
        <v>8214</v>
      </c>
    </row>
    <row r="16" spans="1:3" ht="13.5" thickBot="1">
      <c r="A16" s="52" t="s">
        <v>129</v>
      </c>
      <c r="B16" s="103" t="s">
        <v>146</v>
      </c>
      <c r="C16" s="104">
        <v>2409</v>
      </c>
    </row>
    <row r="17" spans="1:3" ht="12.75">
      <c r="A17" s="54"/>
      <c r="B17" s="102"/>
      <c r="C17" s="46"/>
    </row>
    <row r="18" spans="1:3" s="98" customFormat="1" ht="15.75" thickBot="1">
      <c r="A18" s="105"/>
      <c r="B18" s="106" t="s">
        <v>6</v>
      </c>
      <c r="C18" s="107">
        <f>SUM(C10:C16)</f>
        <v>763107.5</v>
      </c>
    </row>
    <row r="19" ht="12.75">
      <c r="C19" s="36"/>
    </row>
    <row r="20" spans="1:2" s="108" customFormat="1" ht="12.75">
      <c r="A20" s="108" t="s">
        <v>125</v>
      </c>
      <c r="B20" s="109"/>
    </row>
    <row r="21" ht="12.75">
      <c r="B21" s="36"/>
    </row>
    <row r="22" spans="1:2" s="110" customFormat="1" ht="12.75">
      <c r="A22" s="110" t="s">
        <v>138</v>
      </c>
      <c r="B22" s="111"/>
    </row>
    <row r="23" spans="1:2" ht="12.75">
      <c r="A23" t="s">
        <v>147</v>
      </c>
      <c r="B23" s="36"/>
    </row>
    <row r="24" spans="1:2" ht="12.75">
      <c r="A24" t="s">
        <v>174</v>
      </c>
      <c r="B24" s="36"/>
    </row>
    <row r="25" spans="1:2" ht="12.75">
      <c r="A25" t="s">
        <v>175</v>
      </c>
      <c r="B25" s="36"/>
    </row>
    <row r="26" ht="12.75">
      <c r="B26" s="36"/>
    </row>
    <row r="27" spans="1:2" s="110" customFormat="1" ht="12.75">
      <c r="A27" s="110" t="s">
        <v>121</v>
      </c>
      <c r="B27" s="111"/>
    </row>
    <row r="28" spans="1:2" ht="12.75">
      <c r="A28" t="s">
        <v>148</v>
      </c>
      <c r="B28" s="36"/>
    </row>
    <row r="29" spans="1:2" ht="12.75">
      <c r="A29" t="s">
        <v>149</v>
      </c>
      <c r="B29" s="36"/>
    </row>
    <row r="30" ht="12.75">
      <c r="B30" s="36"/>
    </row>
    <row r="31" spans="1:2" s="110" customFormat="1" ht="12.75">
      <c r="A31" s="110" t="s">
        <v>139</v>
      </c>
      <c r="B31" s="111"/>
    </row>
    <row r="32" spans="1:2" ht="12.75">
      <c r="A32" t="s">
        <v>176</v>
      </c>
      <c r="B32" s="36"/>
    </row>
    <row r="33" ht="12.75">
      <c r="B33" s="36"/>
    </row>
    <row r="34" spans="1:2" s="110" customFormat="1" ht="12.75">
      <c r="A34" s="110" t="s">
        <v>150</v>
      </c>
      <c r="B34" s="111"/>
    </row>
    <row r="35" spans="1:2" ht="12.75">
      <c r="A35" t="s">
        <v>151</v>
      </c>
      <c r="B35" s="36"/>
    </row>
    <row r="36" spans="1:2" ht="12.75">
      <c r="A36" t="s">
        <v>152</v>
      </c>
      <c r="B36" s="36"/>
    </row>
    <row r="38" ht="12.75">
      <c r="A38" s="110" t="s">
        <v>140</v>
      </c>
    </row>
    <row r="39" ht="12.75">
      <c r="A39" t="s">
        <v>153</v>
      </c>
    </row>
    <row r="40" ht="12.75">
      <c r="A40" t="s">
        <v>154</v>
      </c>
    </row>
    <row r="42" ht="12.75">
      <c r="A42" s="110" t="s">
        <v>5</v>
      </c>
    </row>
    <row r="43" ht="12.75">
      <c r="A43" t="s">
        <v>155</v>
      </c>
    </row>
    <row r="44" ht="12.75">
      <c r="A44" t="s">
        <v>156</v>
      </c>
    </row>
    <row r="46" s="113" customFormat="1" ht="12.75">
      <c r="A46" s="113" t="s">
        <v>146</v>
      </c>
    </row>
    <row r="47" ht="12.75">
      <c r="A47" t="s">
        <v>158</v>
      </c>
    </row>
    <row r="48" ht="12.75">
      <c r="A48" t="s">
        <v>159</v>
      </c>
    </row>
    <row r="51" s="98" customFormat="1" ht="15">
      <c r="A51" s="98" t="s">
        <v>160</v>
      </c>
    </row>
    <row r="52" s="98" customFormat="1" ht="15.75" thickBot="1"/>
    <row r="53" spans="1:3" ht="12.75">
      <c r="A53" s="99" t="s">
        <v>117</v>
      </c>
      <c r="B53" s="100" t="s">
        <v>1</v>
      </c>
      <c r="C53" s="21" t="s">
        <v>118</v>
      </c>
    </row>
    <row r="54" spans="1:3" ht="13.5" thickBot="1">
      <c r="A54" s="101" t="s">
        <v>119</v>
      </c>
      <c r="B54" s="102"/>
      <c r="C54" s="44"/>
    </row>
    <row r="55" spans="1:3" ht="12.75">
      <c r="A55" s="51" t="s">
        <v>120</v>
      </c>
      <c r="B55" s="100" t="s">
        <v>142</v>
      </c>
      <c r="C55" s="88">
        <v>654268</v>
      </c>
    </row>
    <row r="56" spans="1:3" ht="12.75">
      <c r="A56" s="54" t="s">
        <v>122</v>
      </c>
      <c r="B56" s="102" t="s">
        <v>128</v>
      </c>
      <c r="C56" s="46">
        <v>191842.5</v>
      </c>
    </row>
    <row r="57" spans="1:3" ht="13.5" thickBot="1">
      <c r="A57" s="54" t="s">
        <v>123</v>
      </c>
      <c r="B57" s="102" t="s">
        <v>130</v>
      </c>
      <c r="C57" s="46">
        <v>31432</v>
      </c>
    </row>
    <row r="58" spans="1:3" ht="12.75">
      <c r="A58" s="51"/>
      <c r="B58" s="100"/>
      <c r="C58" s="88"/>
    </row>
    <row r="59" spans="1:3" s="98" customFormat="1" ht="15.75" thickBot="1">
      <c r="A59" s="105"/>
      <c r="B59" s="106" t="s">
        <v>6</v>
      </c>
      <c r="C59" s="107">
        <f>SUM(C55:C57)</f>
        <v>877542.5</v>
      </c>
    </row>
    <row r="61" spans="1:2" s="108" customFormat="1" ht="12.75">
      <c r="A61" s="108" t="s">
        <v>125</v>
      </c>
      <c r="B61" s="109"/>
    </row>
    <row r="62" ht="12.75">
      <c r="B62" s="36"/>
    </row>
    <row r="63" spans="1:2" s="110" customFormat="1" ht="12.75">
      <c r="A63" s="110" t="s">
        <v>142</v>
      </c>
      <c r="B63" s="111"/>
    </row>
    <row r="64" ht="12.75">
      <c r="A64" t="s">
        <v>161</v>
      </c>
    </row>
    <row r="66" ht="12.75">
      <c r="A66" s="110" t="s">
        <v>128</v>
      </c>
    </row>
    <row r="67" ht="12.75">
      <c r="A67" s="34" t="s">
        <v>177</v>
      </c>
    </row>
    <row r="68" ht="12.75">
      <c r="A68" s="34" t="s">
        <v>131</v>
      </c>
    </row>
    <row r="69" ht="12.75">
      <c r="A69" s="34" t="s">
        <v>132</v>
      </c>
    </row>
    <row r="71" ht="12.75">
      <c r="A71" s="110" t="s">
        <v>130</v>
      </c>
    </row>
    <row r="72" ht="12.75">
      <c r="A72" t="s">
        <v>162</v>
      </c>
    </row>
    <row r="75" s="98" customFormat="1" ht="15">
      <c r="A75" s="98" t="s">
        <v>133</v>
      </c>
    </row>
    <row r="76" ht="13.5" thickBot="1"/>
    <row r="77" spans="1:3" ht="12.75">
      <c r="A77" s="99" t="s">
        <v>117</v>
      </c>
      <c r="B77" s="100" t="s">
        <v>1</v>
      </c>
      <c r="C77" s="21" t="s">
        <v>118</v>
      </c>
    </row>
    <row r="78" spans="1:3" ht="13.5" thickBot="1">
      <c r="A78" s="101" t="s">
        <v>119</v>
      </c>
      <c r="B78" s="102"/>
      <c r="C78" s="44"/>
    </row>
    <row r="79" spans="1:3" ht="12.75">
      <c r="A79" s="51" t="s">
        <v>120</v>
      </c>
      <c r="B79" s="100" t="s">
        <v>143</v>
      </c>
      <c r="C79" s="88">
        <v>17663</v>
      </c>
    </row>
    <row r="80" spans="1:3" ht="12.75">
      <c r="A80" s="54" t="s">
        <v>122</v>
      </c>
      <c r="B80" s="102" t="s">
        <v>144</v>
      </c>
      <c r="C80" s="46">
        <v>178500</v>
      </c>
    </row>
    <row r="81" spans="1:3" ht="12.75">
      <c r="A81" s="54" t="s">
        <v>123</v>
      </c>
      <c r="B81" s="102" t="s">
        <v>163</v>
      </c>
      <c r="C81" s="46">
        <v>210212.5</v>
      </c>
    </row>
    <row r="82" spans="1:3" ht="13.5" thickBot="1">
      <c r="A82" s="54" t="s">
        <v>124</v>
      </c>
      <c r="B82" s="102" t="s">
        <v>164</v>
      </c>
      <c r="C82" s="46">
        <v>5493</v>
      </c>
    </row>
    <row r="83" spans="1:3" ht="12.75">
      <c r="A83" s="51"/>
      <c r="B83" s="100"/>
      <c r="C83" s="88"/>
    </row>
    <row r="84" spans="1:3" s="98" customFormat="1" ht="15.75" thickBot="1">
      <c r="A84" s="105"/>
      <c r="B84" s="106" t="s">
        <v>6</v>
      </c>
      <c r="C84" s="107">
        <f>SUM(C79:C82)</f>
        <v>411868.5</v>
      </c>
    </row>
    <row r="86" spans="1:2" s="108" customFormat="1" ht="12.75">
      <c r="A86" s="108" t="s">
        <v>125</v>
      </c>
      <c r="B86" s="109"/>
    </row>
    <row r="87" ht="12.75">
      <c r="B87" s="36"/>
    </row>
    <row r="88" spans="1:2" ht="12.75">
      <c r="A88" s="110" t="s">
        <v>143</v>
      </c>
      <c r="B88" s="36"/>
    </row>
    <row r="89" spans="1:2" ht="12.75">
      <c r="A89" t="s">
        <v>165</v>
      </c>
      <c r="B89" s="36"/>
    </row>
    <row r="90" spans="1:2" ht="12.75">
      <c r="A90" t="s">
        <v>166</v>
      </c>
      <c r="B90" s="36"/>
    </row>
    <row r="91" ht="12.75">
      <c r="B91" s="36"/>
    </row>
    <row r="92" spans="1:2" s="110" customFormat="1" ht="12.75">
      <c r="A92" s="110" t="s">
        <v>144</v>
      </c>
      <c r="B92" s="111"/>
    </row>
    <row r="93" ht="12.75">
      <c r="A93" t="s">
        <v>178</v>
      </c>
    </row>
    <row r="94" ht="12.75">
      <c r="A94" t="s">
        <v>179</v>
      </c>
    </row>
    <row r="95" s="110" customFormat="1" ht="12.75">
      <c r="B95" s="111"/>
    </row>
    <row r="96" spans="1:2" s="110" customFormat="1" ht="12.75">
      <c r="A96" s="110" t="s">
        <v>163</v>
      </c>
      <c r="B96" s="111"/>
    </row>
    <row r="97" spans="1:2" s="110" customFormat="1" ht="12.75">
      <c r="A97" s="114" t="s">
        <v>169</v>
      </c>
      <c r="B97" s="111"/>
    </row>
    <row r="98" ht="12.75">
      <c r="A98" t="s">
        <v>168</v>
      </c>
    </row>
    <row r="99" ht="12.75">
      <c r="A99" s="34"/>
    </row>
    <row r="100" ht="12.75">
      <c r="A100" s="110" t="s">
        <v>164</v>
      </c>
    </row>
    <row r="101" ht="12.75">
      <c r="A101" t="s">
        <v>180</v>
      </c>
    </row>
    <row r="102" ht="12.75">
      <c r="A102" t="s">
        <v>167</v>
      </c>
    </row>
    <row r="105" ht="15">
      <c r="A105" s="98" t="s">
        <v>134</v>
      </c>
    </row>
    <row r="107" spans="1:4" ht="12.75">
      <c r="A107" t="s">
        <v>120</v>
      </c>
      <c r="B107" t="s">
        <v>135</v>
      </c>
      <c r="C107" s="36">
        <f>SUM(C59)</f>
        <v>877542.5</v>
      </c>
      <c r="D107" t="s">
        <v>219</v>
      </c>
    </row>
    <row r="108" spans="1:4" ht="12.75">
      <c r="A108" t="s">
        <v>122</v>
      </c>
      <c r="B108" t="s">
        <v>170</v>
      </c>
      <c r="C108" s="36">
        <f>SUM(C110:C111)</f>
        <v>1174976</v>
      </c>
      <c r="D108" t="s">
        <v>219</v>
      </c>
    </row>
    <row r="109" ht="12.75">
      <c r="B109" t="s">
        <v>171</v>
      </c>
    </row>
    <row r="110" spans="2:4" s="115" customFormat="1" ht="12">
      <c r="B110" s="116" t="s">
        <v>172</v>
      </c>
      <c r="C110" s="117">
        <f>SUM(C18)</f>
        <v>763107.5</v>
      </c>
      <c r="D110" s="115" t="s">
        <v>219</v>
      </c>
    </row>
    <row r="111" spans="2:4" s="115" customFormat="1" ht="12">
      <c r="B111" s="116" t="s">
        <v>173</v>
      </c>
      <c r="C111" s="117">
        <f>SUM(C84)</f>
        <v>411868.5</v>
      </c>
      <c r="D111" s="115" t="s">
        <v>219</v>
      </c>
    </row>
    <row r="113" spans="2:4" s="98" customFormat="1" ht="15">
      <c r="B113" s="98" t="s">
        <v>136</v>
      </c>
      <c r="C113" s="112">
        <f>SUM(C107:C108)</f>
        <v>2052518.5</v>
      </c>
      <c r="D113" s="98" t="s">
        <v>219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1"/>
  <sheetViews>
    <sheetView tabSelected="1" zoomScale="75" zoomScaleNormal="75" workbookViewId="0" topLeftCell="A93">
      <selection activeCell="A68" sqref="A68:D121"/>
    </sheetView>
  </sheetViews>
  <sheetFormatPr defaultColWidth="9.00390625" defaultRowHeight="12.75"/>
  <cols>
    <col min="1" max="1" width="50.625" style="0" customWidth="1"/>
    <col min="2" max="2" width="15.75390625" style="0" customWidth="1"/>
    <col min="3" max="3" width="15.875" style="0" customWidth="1"/>
    <col min="4" max="4" width="15.75390625" style="0" customWidth="1"/>
    <col min="6" max="6" width="21.75390625" style="0" customWidth="1"/>
  </cols>
  <sheetData>
    <row r="2" s="1" customFormat="1" ht="15">
      <c r="A2" s="1" t="s">
        <v>207</v>
      </c>
    </row>
    <row r="3" s="1" customFormat="1" ht="15"/>
    <row r="5" s="11" customFormat="1" ht="15">
      <c r="A5" s="11" t="s">
        <v>85</v>
      </c>
    </row>
    <row r="6" ht="13.5" thickBot="1">
      <c r="B6" s="10" t="s">
        <v>62</v>
      </c>
    </row>
    <row r="7" spans="1:2" ht="12.75">
      <c r="A7" s="51" t="s">
        <v>86</v>
      </c>
      <c r="B7" s="21" t="s">
        <v>87</v>
      </c>
    </row>
    <row r="8" spans="1:2" ht="13.5" thickBot="1">
      <c r="A8" s="54"/>
      <c r="B8" s="82" t="s">
        <v>109</v>
      </c>
    </row>
    <row r="9" spans="1:2" ht="15.75" thickBot="1">
      <c r="A9" s="83" t="s">
        <v>88</v>
      </c>
      <c r="B9" s="85">
        <f>SUM(B11:B13)</f>
        <v>3968658</v>
      </c>
    </row>
    <row r="10" spans="1:2" ht="12.75">
      <c r="A10" s="54"/>
      <c r="B10" s="46"/>
    </row>
    <row r="11" spans="1:2" ht="12.75">
      <c r="A11" s="54" t="s">
        <v>113</v>
      </c>
      <c r="B11" s="46">
        <v>3281846.5</v>
      </c>
    </row>
    <row r="12" spans="1:2" ht="12.75">
      <c r="A12" s="54" t="s">
        <v>114</v>
      </c>
      <c r="B12" s="46">
        <v>53160</v>
      </c>
    </row>
    <row r="13" spans="1:2" ht="12.75">
      <c r="A13" s="135" t="s">
        <v>212</v>
      </c>
      <c r="B13" s="46">
        <v>633651.5</v>
      </c>
    </row>
    <row r="14" spans="1:2" ht="13.5" thickBot="1">
      <c r="A14" s="54"/>
      <c r="B14" s="46"/>
    </row>
    <row r="15" spans="1:2" s="1" customFormat="1" ht="15.75" thickBot="1">
      <c r="A15" s="83" t="s">
        <v>89</v>
      </c>
      <c r="B15" s="85">
        <f>SUM(B17:B18)</f>
        <v>4129500</v>
      </c>
    </row>
    <row r="16" spans="1:2" ht="12.75">
      <c r="A16" s="54"/>
      <c r="B16" s="46"/>
    </row>
    <row r="17" spans="1:2" ht="12.75">
      <c r="A17" s="54" t="s">
        <v>115</v>
      </c>
      <c r="B17" s="46">
        <v>3470167.8</v>
      </c>
    </row>
    <row r="18" spans="1:2" ht="12.75">
      <c r="A18" s="135" t="s">
        <v>212</v>
      </c>
      <c r="B18" s="46">
        <v>659332.2</v>
      </c>
    </row>
    <row r="19" spans="1:2" ht="13.5" thickBot="1">
      <c r="A19" s="54"/>
      <c r="B19" s="46"/>
    </row>
    <row r="20" spans="1:2" s="75" customFormat="1" ht="12.75">
      <c r="A20" s="86"/>
      <c r="B20" s="87"/>
    </row>
    <row r="21" spans="1:2" s="1" customFormat="1" ht="15.75" thickBot="1">
      <c r="A21" s="84" t="s">
        <v>90</v>
      </c>
      <c r="B21" s="47">
        <f>B15-B9</f>
        <v>160842</v>
      </c>
    </row>
    <row r="24" s="11" customFormat="1" ht="15">
      <c r="A24" s="11" t="s">
        <v>91</v>
      </c>
    </row>
    <row r="25" ht="13.5" thickBot="1">
      <c r="B25" s="10" t="s">
        <v>62</v>
      </c>
    </row>
    <row r="26" spans="1:2" ht="12.75">
      <c r="A26" s="51" t="s">
        <v>86</v>
      </c>
      <c r="B26" s="21" t="s">
        <v>87</v>
      </c>
    </row>
    <row r="27" spans="1:2" ht="13.5" thickBot="1">
      <c r="A27" s="54"/>
      <c r="B27" s="82" t="s">
        <v>109</v>
      </c>
    </row>
    <row r="28" spans="1:2" ht="15.75" thickBot="1">
      <c r="A28" s="83" t="s">
        <v>88</v>
      </c>
      <c r="B28" s="85">
        <f>SUM(B30:B39)</f>
        <v>1688101.5</v>
      </c>
    </row>
    <row r="29" spans="1:2" ht="12.75">
      <c r="A29" s="54"/>
      <c r="B29" s="46"/>
    </row>
    <row r="30" spans="1:2" ht="12.75">
      <c r="A30" s="54" t="s">
        <v>2</v>
      </c>
      <c r="B30" s="46">
        <v>124023</v>
      </c>
    </row>
    <row r="31" spans="1:2" ht="12.75">
      <c r="A31" s="54" t="s">
        <v>3</v>
      </c>
      <c r="B31" s="46">
        <v>99522</v>
      </c>
    </row>
    <row r="32" spans="1:2" ht="12.75">
      <c r="A32" s="54" t="s">
        <v>92</v>
      </c>
      <c r="B32" s="46">
        <v>74125</v>
      </c>
    </row>
    <row r="33" spans="1:2" ht="12.75">
      <c r="A33" s="54" t="s">
        <v>93</v>
      </c>
      <c r="B33" s="46">
        <v>331134</v>
      </c>
    </row>
    <row r="34" spans="1:2" ht="12.75">
      <c r="A34" s="54" t="s">
        <v>4</v>
      </c>
      <c r="B34" s="46">
        <v>892241.5</v>
      </c>
    </row>
    <row r="35" spans="1:2" ht="12.75">
      <c r="A35" s="54" t="s">
        <v>201</v>
      </c>
      <c r="B35" s="46">
        <v>30756.5</v>
      </c>
    </row>
    <row r="36" spans="1:2" ht="12.75">
      <c r="A36" s="54" t="s">
        <v>193</v>
      </c>
      <c r="B36" s="46">
        <v>9704</v>
      </c>
    </row>
    <row r="37" spans="1:2" ht="12.75">
      <c r="A37" s="54" t="s">
        <v>94</v>
      </c>
      <c r="B37" s="46">
        <v>6204.5</v>
      </c>
    </row>
    <row r="38" spans="1:2" ht="12.75">
      <c r="A38" s="54" t="s">
        <v>202</v>
      </c>
      <c r="B38" s="46">
        <v>28172</v>
      </c>
    </row>
    <row r="39" spans="1:2" ht="12.75">
      <c r="A39" s="135" t="s">
        <v>212</v>
      </c>
      <c r="B39" s="46">
        <v>92219</v>
      </c>
    </row>
    <row r="40" spans="1:2" ht="13.5" thickBot="1">
      <c r="A40" s="54"/>
      <c r="B40" s="46"/>
    </row>
    <row r="41" spans="1:2" ht="15.75" thickBot="1">
      <c r="A41" s="83" t="s">
        <v>89</v>
      </c>
      <c r="B41" s="85">
        <f>SUM(B43:B44)</f>
        <v>3247749</v>
      </c>
    </row>
    <row r="42" spans="1:2" ht="12.75">
      <c r="A42" s="54"/>
      <c r="B42" s="46"/>
    </row>
    <row r="43" spans="1:2" ht="12.75">
      <c r="A43" s="54" t="s">
        <v>96</v>
      </c>
      <c r="B43" s="46">
        <v>2729201</v>
      </c>
    </row>
    <row r="44" spans="1:2" ht="12.75">
      <c r="A44" s="135" t="s">
        <v>212</v>
      </c>
      <c r="B44" s="46">
        <v>518548</v>
      </c>
    </row>
    <row r="45" spans="1:2" ht="13.5" thickBot="1">
      <c r="A45" s="54"/>
      <c r="B45" s="46"/>
    </row>
    <row r="46" spans="1:2" ht="12.75">
      <c r="A46" s="51"/>
      <c r="B46" s="88"/>
    </row>
    <row r="47" spans="1:2" s="1" customFormat="1" ht="15.75" thickBot="1">
      <c r="A47" s="84" t="s">
        <v>90</v>
      </c>
      <c r="B47" s="47">
        <f>B41-B28</f>
        <v>1559647.5</v>
      </c>
    </row>
    <row r="50" s="11" customFormat="1" ht="15">
      <c r="A50" s="11" t="s">
        <v>100</v>
      </c>
    </row>
    <row r="51" ht="13.5" thickBot="1">
      <c r="B51" s="10" t="s">
        <v>62</v>
      </c>
    </row>
    <row r="52" spans="1:2" ht="12.75">
      <c r="A52" s="51" t="s">
        <v>86</v>
      </c>
      <c r="B52" s="21" t="s">
        <v>87</v>
      </c>
    </row>
    <row r="53" spans="1:2" ht="13.5" thickBot="1">
      <c r="A53" s="54"/>
      <c r="B53" s="82" t="s">
        <v>109</v>
      </c>
    </row>
    <row r="54" spans="1:2" ht="15.75" thickBot="1">
      <c r="A54" s="83" t="s">
        <v>88</v>
      </c>
      <c r="B54" s="85">
        <f>SUM(B56:B57)</f>
        <v>673418</v>
      </c>
    </row>
    <row r="55" spans="1:2" ht="12.75">
      <c r="A55" s="54"/>
      <c r="B55" s="44"/>
    </row>
    <row r="56" spans="1:2" ht="12.75">
      <c r="A56" s="54" t="s">
        <v>102</v>
      </c>
      <c r="B56" s="46">
        <v>570463.6</v>
      </c>
    </row>
    <row r="57" spans="1:2" ht="12.75">
      <c r="A57" s="135" t="s">
        <v>212</v>
      </c>
      <c r="B57" s="46">
        <v>102954.4</v>
      </c>
    </row>
    <row r="58" spans="1:2" ht="13.5" thickBot="1">
      <c r="A58" s="54"/>
      <c r="B58" s="44"/>
    </row>
    <row r="59" spans="1:2" s="1" customFormat="1" ht="15.75" thickBot="1">
      <c r="A59" s="83" t="s">
        <v>89</v>
      </c>
      <c r="B59" s="85">
        <f>SUM(B61:B63)</f>
        <v>3000000</v>
      </c>
    </row>
    <row r="60" spans="1:2" ht="12.75">
      <c r="A60" s="54"/>
      <c r="B60" s="46"/>
    </row>
    <row r="61" spans="1:2" ht="12.75">
      <c r="A61" s="54" t="s">
        <v>220</v>
      </c>
      <c r="B61" s="46">
        <v>2521008.4</v>
      </c>
    </row>
    <row r="62" spans="1:2" ht="12.75">
      <c r="A62" s="135" t="s">
        <v>212</v>
      </c>
      <c r="B62" s="46">
        <v>478991.6</v>
      </c>
    </row>
    <row r="63" spans="1:2" ht="13.5" thickBot="1">
      <c r="A63" s="54"/>
      <c r="B63" s="44"/>
    </row>
    <row r="64" spans="1:2" ht="12.75">
      <c r="A64" s="51"/>
      <c r="B64" s="13"/>
    </row>
    <row r="65" spans="1:2" s="1" customFormat="1" ht="15.75" thickBot="1">
      <c r="A65" s="84" t="s">
        <v>90</v>
      </c>
      <c r="B65" s="47">
        <f>B59-B54</f>
        <v>2326582</v>
      </c>
    </row>
    <row r="66" spans="1:2" s="1" customFormat="1" ht="15">
      <c r="A66" s="94"/>
      <c r="B66" s="95"/>
    </row>
    <row r="68" s="11" customFormat="1" ht="15">
      <c r="A68" s="11" t="s">
        <v>203</v>
      </c>
    </row>
    <row r="69" ht="13.5" thickBot="1">
      <c r="D69" s="10" t="s">
        <v>62</v>
      </c>
    </row>
    <row r="70" spans="1:4" ht="12.75">
      <c r="A70" s="4" t="s">
        <v>86</v>
      </c>
      <c r="B70" s="143" t="s">
        <v>199</v>
      </c>
      <c r="C70" s="144"/>
      <c r="D70" s="7" t="s">
        <v>205</v>
      </c>
    </row>
    <row r="71" spans="1:4" ht="13.5" thickBot="1">
      <c r="A71" s="5"/>
      <c r="B71" s="122" t="s">
        <v>195</v>
      </c>
      <c r="C71" s="120" t="s">
        <v>194</v>
      </c>
      <c r="D71" s="8" t="s">
        <v>206</v>
      </c>
    </row>
    <row r="72" spans="1:4" ht="15.75" thickBot="1">
      <c r="A72" s="121" t="s">
        <v>88</v>
      </c>
      <c r="B72" s="123">
        <f>SUM(B74:B86)</f>
        <v>3039575</v>
      </c>
      <c r="C72" s="85">
        <f>SUM(C74:C86)</f>
        <v>2108990.5</v>
      </c>
      <c r="D72" s="125">
        <f>SUM(D74:D86)</f>
        <v>5148565.5</v>
      </c>
    </row>
    <row r="73" spans="1:4" ht="12.75">
      <c r="A73" s="5"/>
      <c r="B73" s="17"/>
      <c r="C73" s="127"/>
      <c r="D73" s="40"/>
    </row>
    <row r="74" spans="1:4" ht="12.75">
      <c r="A74" s="5" t="s">
        <v>2</v>
      </c>
      <c r="B74" s="42">
        <v>156292.5</v>
      </c>
      <c r="C74" s="46">
        <v>92138</v>
      </c>
      <c r="D74" s="40">
        <f>SUM(B74:C74)</f>
        <v>248430.5</v>
      </c>
    </row>
    <row r="75" spans="1:4" ht="12.75">
      <c r="A75" s="5" t="s">
        <v>3</v>
      </c>
      <c r="B75" s="42">
        <v>42961</v>
      </c>
      <c r="C75" s="46">
        <v>26758.5</v>
      </c>
      <c r="D75" s="40">
        <f aca="true" t="shared" si="0" ref="D75:D86">SUM(B75:C75)</f>
        <v>69719.5</v>
      </c>
    </row>
    <row r="76" spans="1:4" ht="12.75">
      <c r="A76" s="5" t="s">
        <v>97</v>
      </c>
      <c r="B76" s="42">
        <v>463178</v>
      </c>
      <c r="C76" s="46">
        <v>116351</v>
      </c>
      <c r="D76" s="40">
        <f t="shared" si="0"/>
        <v>579529</v>
      </c>
    </row>
    <row r="77" spans="1:4" ht="12.75">
      <c r="A77" s="5" t="s">
        <v>98</v>
      </c>
      <c r="B77" s="42">
        <v>450064</v>
      </c>
      <c r="C77" s="46">
        <v>168907</v>
      </c>
      <c r="D77" s="40">
        <f t="shared" si="0"/>
        <v>618971</v>
      </c>
    </row>
    <row r="78" spans="1:4" ht="12.75">
      <c r="A78" s="5" t="s">
        <v>99</v>
      </c>
      <c r="B78" s="42">
        <v>85954.5</v>
      </c>
      <c r="C78" s="46">
        <v>47185</v>
      </c>
      <c r="D78" s="40">
        <f t="shared" si="0"/>
        <v>133139.5</v>
      </c>
    </row>
    <row r="79" spans="1:4" ht="12.75">
      <c r="A79" s="5" t="s">
        <v>92</v>
      </c>
      <c r="B79" s="42">
        <v>2517</v>
      </c>
      <c r="C79" s="46">
        <v>2517</v>
      </c>
      <c r="D79" s="40">
        <f t="shared" si="0"/>
        <v>5034</v>
      </c>
    </row>
    <row r="80" spans="1:4" ht="12.75">
      <c r="A80" s="5" t="s">
        <v>93</v>
      </c>
      <c r="B80" s="42">
        <v>203955</v>
      </c>
      <c r="C80" s="46">
        <v>237323</v>
      </c>
      <c r="D80" s="40">
        <f t="shared" si="0"/>
        <v>441278</v>
      </c>
    </row>
    <row r="81" spans="1:4" ht="12.75">
      <c r="A81" s="5" t="s">
        <v>4</v>
      </c>
      <c r="B81" s="42">
        <v>1335117.5</v>
      </c>
      <c r="C81" s="46">
        <v>1220176.5</v>
      </c>
      <c r="D81" s="40">
        <f t="shared" si="0"/>
        <v>2555294</v>
      </c>
    </row>
    <row r="82" spans="1:4" ht="12.75">
      <c r="A82" s="5" t="s">
        <v>201</v>
      </c>
      <c r="B82" s="42">
        <v>50807.5</v>
      </c>
      <c r="C82" s="46">
        <v>49302.5</v>
      </c>
      <c r="D82" s="40">
        <f t="shared" si="0"/>
        <v>100110</v>
      </c>
    </row>
    <row r="83" spans="1:4" ht="12.75">
      <c r="A83" s="5" t="s">
        <v>193</v>
      </c>
      <c r="B83" s="42">
        <v>9204</v>
      </c>
      <c r="C83" s="46">
        <v>9306</v>
      </c>
      <c r="D83" s="40">
        <f t="shared" si="0"/>
        <v>18510</v>
      </c>
    </row>
    <row r="84" spans="1:4" ht="12.75">
      <c r="A84" s="5" t="s">
        <v>196</v>
      </c>
      <c r="B84" s="42">
        <v>0</v>
      </c>
      <c r="C84" s="46">
        <v>6811</v>
      </c>
      <c r="D84" s="40">
        <f t="shared" si="0"/>
        <v>6811</v>
      </c>
    </row>
    <row r="85" spans="1:4" ht="12.75">
      <c r="A85" s="5" t="s">
        <v>94</v>
      </c>
      <c r="B85" s="42">
        <v>5536.5</v>
      </c>
      <c r="C85" s="46">
        <v>7065.5</v>
      </c>
      <c r="D85" s="40">
        <f t="shared" si="0"/>
        <v>12602</v>
      </c>
    </row>
    <row r="86" spans="1:4" ht="12.75">
      <c r="A86" s="135" t="s">
        <v>212</v>
      </c>
      <c r="B86" s="42">
        <v>233987.5</v>
      </c>
      <c r="C86" s="46">
        <v>125149.5</v>
      </c>
      <c r="D86" s="40">
        <f t="shared" si="0"/>
        <v>359137</v>
      </c>
    </row>
    <row r="87" spans="1:4" ht="13.5" thickBot="1">
      <c r="A87" s="5"/>
      <c r="B87" s="5"/>
      <c r="C87" s="46"/>
      <c r="D87" s="39"/>
    </row>
    <row r="88" spans="1:4" ht="15.75" thickBot="1">
      <c r="A88" s="121" t="s">
        <v>197</v>
      </c>
      <c r="B88" s="123">
        <f>SUM(B90:B91)</f>
        <v>2430347</v>
      </c>
      <c r="C88" s="85">
        <f>SUM(C90:C91)</f>
        <v>1991153</v>
      </c>
      <c r="D88" s="125">
        <f>SUM(C88:F88)</f>
        <v>4421500</v>
      </c>
    </row>
    <row r="89" spans="1:4" ht="12.75">
      <c r="A89" s="5"/>
      <c r="B89" s="5"/>
      <c r="C89" s="46"/>
      <c r="D89" s="39"/>
    </row>
    <row r="90" spans="1:4" ht="12.75">
      <c r="A90" s="5" t="s">
        <v>198</v>
      </c>
      <c r="B90" s="42">
        <v>2430347</v>
      </c>
      <c r="C90" s="46">
        <v>1991153</v>
      </c>
      <c r="D90" s="40">
        <f>SUM(C90:F90)</f>
        <v>4421500</v>
      </c>
    </row>
    <row r="91" spans="1:4" ht="12.75">
      <c r="A91" s="135" t="s">
        <v>212</v>
      </c>
      <c r="B91" s="42">
        <v>0</v>
      </c>
      <c r="C91" s="46">
        <v>0</v>
      </c>
      <c r="D91" s="40">
        <f>SUM(C91:F91)</f>
        <v>0</v>
      </c>
    </row>
    <row r="92" spans="1:4" ht="13.5" thickBot="1">
      <c r="A92" s="5"/>
      <c r="B92" s="42"/>
      <c r="C92" s="46"/>
      <c r="D92" s="39"/>
    </row>
    <row r="93" spans="1:4" ht="12.75">
      <c r="A93" s="4"/>
      <c r="B93" s="124"/>
      <c r="C93" s="88"/>
      <c r="D93" s="37"/>
    </row>
    <row r="94" spans="1:4" s="1" customFormat="1" ht="15.75" thickBot="1">
      <c r="A94" s="9" t="s">
        <v>90</v>
      </c>
      <c r="B94" s="43">
        <f>B88-B72</f>
        <v>-609228</v>
      </c>
      <c r="C94" s="47">
        <f>C88-C72</f>
        <v>-117837.5</v>
      </c>
      <c r="D94" s="47">
        <f>SUM(B94:C94)</f>
        <v>-727065.5</v>
      </c>
    </row>
    <row r="95" ht="12.75">
      <c r="C95" s="36"/>
    </row>
    <row r="96" ht="12.75">
      <c r="B96" s="36"/>
    </row>
    <row r="97" s="11" customFormat="1" ht="15">
      <c r="A97" s="11" t="s">
        <v>204</v>
      </c>
    </row>
    <row r="98" ht="13.5" thickBot="1">
      <c r="B98" s="10" t="s">
        <v>62</v>
      </c>
    </row>
    <row r="99" spans="1:2" ht="12.75">
      <c r="A99" s="51" t="s">
        <v>86</v>
      </c>
      <c r="B99" s="21" t="s">
        <v>87</v>
      </c>
    </row>
    <row r="100" spans="1:2" ht="13.5" thickBot="1">
      <c r="A100" s="54"/>
      <c r="B100" s="82" t="s">
        <v>109</v>
      </c>
    </row>
    <row r="101" spans="1:2" ht="15.75" thickBot="1">
      <c r="A101" s="83" t="s">
        <v>88</v>
      </c>
      <c r="B101" s="85">
        <f>SUM(B103:B111)</f>
        <v>799230</v>
      </c>
    </row>
    <row r="102" spans="1:2" ht="12.75">
      <c r="A102" s="54"/>
      <c r="B102" s="46"/>
    </row>
    <row r="103" spans="1:2" ht="12.75">
      <c r="A103" s="54" t="s">
        <v>2</v>
      </c>
      <c r="B103" s="46">
        <v>229905.5</v>
      </c>
    </row>
    <row r="104" spans="1:2" ht="12.75">
      <c r="A104" s="54" t="s">
        <v>97</v>
      </c>
      <c r="B104" s="46">
        <v>111917.5</v>
      </c>
    </row>
    <row r="105" spans="1:2" ht="12.75">
      <c r="A105" s="54" t="s">
        <v>200</v>
      </c>
      <c r="B105" s="46">
        <v>215867</v>
      </c>
    </row>
    <row r="106" spans="1:2" ht="12.75">
      <c r="A106" s="54" t="s">
        <v>99</v>
      </c>
      <c r="B106" s="46">
        <v>3259</v>
      </c>
    </row>
    <row r="107" spans="1:2" ht="12.75">
      <c r="A107" s="54" t="s">
        <v>93</v>
      </c>
      <c r="B107" s="46">
        <v>48109</v>
      </c>
    </row>
    <row r="108" spans="1:2" ht="12.75">
      <c r="A108" s="54" t="s">
        <v>4</v>
      </c>
      <c r="B108" s="46">
        <v>76925</v>
      </c>
    </row>
    <row r="109" spans="1:2" ht="12.75">
      <c r="A109" s="54" t="s">
        <v>201</v>
      </c>
      <c r="B109" s="46">
        <v>950.5</v>
      </c>
    </row>
    <row r="110" spans="1:2" ht="12.75">
      <c r="A110" s="54" t="s">
        <v>193</v>
      </c>
      <c r="B110" s="46">
        <v>3256</v>
      </c>
    </row>
    <row r="111" spans="1:2" ht="12.75">
      <c r="A111" s="135" t="s">
        <v>212</v>
      </c>
      <c r="B111" s="46">
        <v>109040.5</v>
      </c>
    </row>
    <row r="112" spans="1:2" ht="13.5" thickBot="1">
      <c r="A112" s="54"/>
      <c r="B112" s="46"/>
    </row>
    <row r="113" spans="1:2" ht="15.75" thickBot="1">
      <c r="A113" s="83" t="s">
        <v>95</v>
      </c>
      <c r="B113" s="85">
        <f>SUM(B115:B118)</f>
        <v>1436635.5</v>
      </c>
    </row>
    <row r="114" spans="1:2" ht="12.75">
      <c r="A114" s="54"/>
      <c r="B114" s="46"/>
    </row>
    <row r="115" spans="1:2" ht="12.75">
      <c r="A115" s="54" t="s">
        <v>110</v>
      </c>
      <c r="B115" s="46">
        <v>1000000</v>
      </c>
    </row>
    <row r="116" spans="1:2" ht="12.75">
      <c r="A116" s="54" t="s">
        <v>111</v>
      </c>
      <c r="B116" s="46">
        <v>94059</v>
      </c>
    </row>
    <row r="117" spans="1:2" ht="12.75">
      <c r="A117" s="54" t="s">
        <v>34</v>
      </c>
      <c r="B117" s="46">
        <v>269546</v>
      </c>
    </row>
    <row r="118" spans="1:2" ht="12.75">
      <c r="A118" s="135" t="s">
        <v>212</v>
      </c>
      <c r="B118" s="46">
        <v>73030.5</v>
      </c>
    </row>
    <row r="119" spans="1:2" ht="13.5" thickBot="1">
      <c r="A119" s="54"/>
      <c r="B119" s="46"/>
    </row>
    <row r="120" spans="1:2" ht="12.75">
      <c r="A120" s="51"/>
      <c r="B120" s="88"/>
    </row>
    <row r="121" spans="1:2" s="1" customFormat="1" ht="15.75" thickBot="1">
      <c r="A121" s="84" t="s">
        <v>90</v>
      </c>
      <c r="B121" s="47">
        <f>B113-B101</f>
        <v>637405.5</v>
      </c>
    </row>
  </sheetData>
  <mergeCells count="1">
    <mergeCell ref="B70:C70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0"/>
  <sheetViews>
    <sheetView zoomScale="75" zoomScaleNormal="75" workbookViewId="0" topLeftCell="A1">
      <selection activeCell="G9" sqref="G9"/>
    </sheetView>
  </sheetViews>
  <sheetFormatPr defaultColWidth="9.00390625" defaultRowHeight="12.75"/>
  <cols>
    <col min="2" max="2" width="45.75390625" style="0" customWidth="1"/>
    <col min="3" max="4" width="15.75390625" style="0" customWidth="1"/>
    <col min="5" max="5" width="12.75390625" style="0" customWidth="1"/>
  </cols>
  <sheetData>
    <row r="2" s="1" customFormat="1" ht="15">
      <c r="A2" s="1" t="s">
        <v>208</v>
      </c>
    </row>
    <row r="3" s="1" customFormat="1" ht="15"/>
    <row r="5" s="20" customFormat="1" ht="12.75">
      <c r="A5" s="20" t="s">
        <v>61</v>
      </c>
    </row>
    <row r="6" s="20" customFormat="1" ht="12.75"/>
    <row r="7" spans="4:5" ht="13.5" thickBot="1">
      <c r="D7" s="10"/>
      <c r="E7" s="10" t="s">
        <v>62</v>
      </c>
    </row>
    <row r="8" spans="1:5" ht="12.75">
      <c r="A8" s="51" t="s">
        <v>63</v>
      </c>
      <c r="B8" s="12" t="s">
        <v>0</v>
      </c>
      <c r="C8" s="58" t="s">
        <v>64</v>
      </c>
      <c r="D8" s="133" t="s">
        <v>213</v>
      </c>
      <c r="E8" s="24" t="s">
        <v>77</v>
      </c>
    </row>
    <row r="9" spans="1:5" ht="12.75">
      <c r="A9" s="54"/>
      <c r="B9" s="14"/>
      <c r="C9" s="66" t="s">
        <v>67</v>
      </c>
      <c r="D9" s="136" t="s">
        <v>214</v>
      </c>
      <c r="E9" s="128" t="s">
        <v>78</v>
      </c>
    </row>
    <row r="10" spans="1:5" ht="13.5" thickBot="1">
      <c r="A10" s="52"/>
      <c r="B10" s="15"/>
      <c r="C10" s="59"/>
      <c r="D10" s="134" t="s">
        <v>215</v>
      </c>
      <c r="E10" s="49"/>
    </row>
    <row r="11" spans="1:5" ht="12.75">
      <c r="A11" s="54"/>
      <c r="B11" s="14"/>
      <c r="C11" s="60"/>
      <c r="D11" s="89"/>
      <c r="E11" s="26"/>
    </row>
    <row r="12" spans="1:5" s="1" customFormat="1" ht="15">
      <c r="A12" s="55"/>
      <c r="B12" s="56" t="s">
        <v>211</v>
      </c>
      <c r="C12" s="137">
        <f>SUM(C14+C16+C18)</f>
        <v>17264000</v>
      </c>
      <c r="D12" s="138">
        <f>SUM(D14+D16+D18)</f>
        <v>6330177.5</v>
      </c>
      <c r="E12" s="129">
        <f>D12/C12*100</f>
        <v>36.66692249768304</v>
      </c>
    </row>
    <row r="13" spans="1:5" ht="12.75">
      <c r="A13" s="54"/>
      <c r="B13" s="14"/>
      <c r="C13" s="126"/>
      <c r="D13" s="139"/>
      <c r="E13" s="130"/>
    </row>
    <row r="14" spans="1:5" s="75" customFormat="1" ht="12.75">
      <c r="A14" s="69">
        <v>644002</v>
      </c>
      <c r="B14" s="70" t="s">
        <v>70</v>
      </c>
      <c r="C14" s="140">
        <v>8259000</v>
      </c>
      <c r="D14" s="141">
        <v>3968658</v>
      </c>
      <c r="E14" s="131">
        <f>D14/C14*100</f>
        <v>48.05252451870686</v>
      </c>
    </row>
    <row r="15" spans="1:5" s="75" customFormat="1" ht="12.75">
      <c r="A15" s="69"/>
      <c r="B15" s="70"/>
      <c r="C15" s="140"/>
      <c r="D15" s="141"/>
      <c r="E15" s="131"/>
    </row>
    <row r="16" spans="1:5" s="75" customFormat="1" ht="12.75">
      <c r="A16" s="69">
        <v>644002</v>
      </c>
      <c r="B16" s="70" t="s">
        <v>71</v>
      </c>
      <c r="C16" s="140">
        <v>6005000</v>
      </c>
      <c r="D16" s="141">
        <v>1688101.5</v>
      </c>
      <c r="E16" s="131">
        <f>D16/C16*100</f>
        <v>28.111598667776853</v>
      </c>
    </row>
    <row r="17" spans="1:5" s="75" customFormat="1" ht="12.75">
      <c r="A17" s="69"/>
      <c r="B17" s="70"/>
      <c r="C17" s="140"/>
      <c r="D17" s="141"/>
      <c r="E17" s="131"/>
    </row>
    <row r="18" spans="1:5" s="75" customFormat="1" ht="12.75">
      <c r="A18" s="69">
        <v>723002</v>
      </c>
      <c r="B18" s="70" t="s">
        <v>209</v>
      </c>
      <c r="C18" s="140">
        <v>3000000</v>
      </c>
      <c r="D18" s="141">
        <v>673418</v>
      </c>
      <c r="E18" s="131">
        <f>D18/C18*100</f>
        <v>22.447266666666664</v>
      </c>
    </row>
    <row r="19" spans="1:5" s="75" customFormat="1" ht="13.5" thickBot="1">
      <c r="A19" s="76"/>
      <c r="B19" s="77"/>
      <c r="C19" s="79"/>
      <c r="D19" s="91"/>
      <c r="E19" s="132"/>
    </row>
    <row r="20" spans="3:5" ht="12.75">
      <c r="C20" s="48"/>
      <c r="D20" s="48"/>
      <c r="E20" s="48"/>
    </row>
    <row r="21" spans="3:5" ht="12.75">
      <c r="C21" s="48"/>
      <c r="D21" s="48"/>
      <c r="E21" s="48"/>
    </row>
    <row r="22" spans="1:5" ht="12.75">
      <c r="A22" s="20" t="s">
        <v>108</v>
      </c>
      <c r="B22" s="20"/>
      <c r="C22" s="20"/>
      <c r="D22" s="20"/>
      <c r="E22" s="20"/>
    </row>
    <row r="23" spans="1:5" ht="12.75">
      <c r="A23" s="20"/>
      <c r="B23" s="20"/>
      <c r="C23" s="20"/>
      <c r="D23" s="20"/>
      <c r="E23" s="20"/>
    </row>
    <row r="24" ht="13.5" thickBot="1">
      <c r="E24" s="10" t="s">
        <v>62</v>
      </c>
    </row>
    <row r="25" spans="1:5" ht="12.75">
      <c r="A25" s="51" t="s">
        <v>73</v>
      </c>
      <c r="B25" s="12" t="s">
        <v>74</v>
      </c>
      <c r="C25" s="58" t="s">
        <v>64</v>
      </c>
      <c r="D25" s="133" t="s">
        <v>213</v>
      </c>
      <c r="E25" s="24" t="s">
        <v>77</v>
      </c>
    </row>
    <row r="26" spans="1:5" ht="12.75">
      <c r="A26" s="54"/>
      <c r="B26" s="14"/>
      <c r="C26" s="66" t="s">
        <v>67</v>
      </c>
      <c r="D26" s="136" t="s">
        <v>214</v>
      </c>
      <c r="E26" s="128" t="s">
        <v>78</v>
      </c>
    </row>
    <row r="27" spans="1:5" ht="13.5" thickBot="1">
      <c r="A27" s="52"/>
      <c r="B27" s="15"/>
      <c r="C27" s="59"/>
      <c r="D27" s="134" t="s">
        <v>215</v>
      </c>
      <c r="E27" s="49"/>
    </row>
    <row r="28" spans="1:5" ht="12.75">
      <c r="A28" s="54"/>
      <c r="B28" s="14"/>
      <c r="C28" s="60"/>
      <c r="D28" s="89"/>
      <c r="E28" s="26"/>
    </row>
    <row r="29" spans="1:5" ht="15">
      <c r="A29" s="55"/>
      <c r="B29" s="56" t="s">
        <v>210</v>
      </c>
      <c r="C29" s="137">
        <f>SUM(C31+C33+C35)</f>
        <v>12843000</v>
      </c>
      <c r="D29" s="138">
        <f>SUM(D31+D33+D35)</f>
        <v>5863690.5</v>
      </c>
      <c r="E29" s="142">
        <f>D29/C29*100</f>
        <v>45.65670404111189</v>
      </c>
    </row>
    <row r="30" spans="1:5" ht="12.75">
      <c r="A30" s="54"/>
      <c r="B30" s="14"/>
      <c r="C30" s="126"/>
      <c r="D30" s="139"/>
      <c r="E30" s="130"/>
    </row>
    <row r="31" spans="1:5" ht="12.75">
      <c r="A31" s="54">
        <v>636001</v>
      </c>
      <c r="B31" s="14" t="s">
        <v>107</v>
      </c>
      <c r="C31" s="126">
        <v>500000</v>
      </c>
      <c r="D31" s="139">
        <v>279500</v>
      </c>
      <c r="E31" s="131">
        <f>D31/C31*100</f>
        <v>55.900000000000006</v>
      </c>
    </row>
    <row r="32" spans="1:5" ht="12.75">
      <c r="A32" s="54"/>
      <c r="B32" s="14"/>
      <c r="C32" s="126"/>
      <c r="D32" s="139"/>
      <c r="E32" s="130"/>
    </row>
    <row r="33" spans="1:5" s="75" customFormat="1" ht="12.75">
      <c r="A33" s="69">
        <v>642002</v>
      </c>
      <c r="B33" s="70" t="s">
        <v>105</v>
      </c>
      <c r="C33" s="140">
        <v>8843000</v>
      </c>
      <c r="D33" s="141">
        <v>5148565.5</v>
      </c>
      <c r="E33" s="131">
        <f>D33/C33*100</f>
        <v>58.221932602058125</v>
      </c>
    </row>
    <row r="34" spans="1:5" s="75" customFormat="1" ht="12.75">
      <c r="A34" s="69"/>
      <c r="B34" s="70"/>
      <c r="C34" s="140"/>
      <c r="D34" s="141"/>
      <c r="E34" s="131"/>
    </row>
    <row r="35" spans="1:5" s="75" customFormat="1" ht="12.75">
      <c r="A35" s="69">
        <v>644001</v>
      </c>
      <c r="B35" s="70" t="s">
        <v>106</v>
      </c>
      <c r="C35" s="140">
        <v>3500000</v>
      </c>
      <c r="D35" s="141">
        <v>435625</v>
      </c>
      <c r="E35" s="131">
        <f>D35/C35*100</f>
        <v>12.446428571428571</v>
      </c>
    </row>
    <row r="36" spans="1:5" s="75" customFormat="1" ht="13.5" thickBot="1">
      <c r="A36" s="76"/>
      <c r="B36" s="77"/>
      <c r="C36" s="79"/>
      <c r="D36" s="91"/>
      <c r="E36" s="132"/>
    </row>
    <row r="38" s="113" customFormat="1" ht="12.75">
      <c r="A38" s="113" t="s">
        <v>216</v>
      </c>
    </row>
    <row r="39" ht="12.75">
      <c r="A39" t="s">
        <v>218</v>
      </c>
    </row>
    <row r="40" ht="12.75">
      <c r="A40" t="s">
        <v>217</v>
      </c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D5" sqref="D5"/>
    </sheetView>
  </sheetViews>
  <sheetFormatPr defaultColWidth="9.00390625" defaultRowHeight="12.75"/>
  <cols>
    <col min="2" max="2" width="45.75390625" style="0" customWidth="1"/>
    <col min="3" max="8" width="12.75390625" style="0" customWidth="1"/>
  </cols>
  <sheetData>
    <row r="1" s="35" customFormat="1" ht="18">
      <c r="A1" s="35" t="s">
        <v>60</v>
      </c>
    </row>
    <row r="3" s="1" customFormat="1" ht="15">
      <c r="A3" s="1" t="s">
        <v>103</v>
      </c>
    </row>
    <row r="4" s="1" customFormat="1" ht="15"/>
    <row r="6" s="20" customFormat="1" ht="12.75">
      <c r="A6" s="20" t="s">
        <v>61</v>
      </c>
    </row>
    <row r="7" ht="13.5" thickBot="1">
      <c r="G7" s="10"/>
    </row>
    <row r="8" spans="1:8" ht="12.75">
      <c r="A8" s="51" t="s">
        <v>63</v>
      </c>
      <c r="B8" s="12" t="s">
        <v>0</v>
      </c>
      <c r="C8" s="18" t="s">
        <v>64</v>
      </c>
      <c r="D8" s="18" t="s">
        <v>65</v>
      </c>
      <c r="E8" s="58" t="s">
        <v>66</v>
      </c>
      <c r="F8" s="58" t="s">
        <v>104</v>
      </c>
      <c r="G8" s="62" t="s">
        <v>75</v>
      </c>
      <c r="H8" s="21" t="s">
        <v>77</v>
      </c>
    </row>
    <row r="9" spans="1:8" ht="12.75">
      <c r="A9" s="54"/>
      <c r="B9" s="14"/>
      <c r="C9" s="19" t="s">
        <v>67</v>
      </c>
      <c r="D9" s="19" t="s">
        <v>68</v>
      </c>
      <c r="E9" s="66" t="s">
        <v>68</v>
      </c>
      <c r="F9" s="66" t="s">
        <v>68</v>
      </c>
      <c r="G9" s="67" t="s">
        <v>76</v>
      </c>
      <c r="H9" s="22" t="s">
        <v>78</v>
      </c>
    </row>
    <row r="10" spans="1:8" ht="13.5" thickBot="1">
      <c r="A10" s="52"/>
      <c r="B10" s="15"/>
      <c r="C10" s="50" t="s">
        <v>62</v>
      </c>
      <c r="D10" s="50" t="s">
        <v>62</v>
      </c>
      <c r="E10" s="59" t="s">
        <v>62</v>
      </c>
      <c r="F10" s="59" t="s">
        <v>62</v>
      </c>
      <c r="G10" s="63" t="s">
        <v>62</v>
      </c>
      <c r="H10" s="53"/>
    </row>
    <row r="11" spans="1:8" ht="12.75">
      <c r="A11" s="54"/>
      <c r="B11" s="14"/>
      <c r="C11" s="14"/>
      <c r="D11" s="14"/>
      <c r="E11" s="60"/>
      <c r="F11" s="89"/>
      <c r="G11" s="64"/>
      <c r="H11" s="44"/>
    </row>
    <row r="12" spans="1:8" s="1" customFormat="1" ht="15">
      <c r="A12" s="55"/>
      <c r="B12" s="56" t="s">
        <v>69</v>
      </c>
      <c r="C12" s="57">
        <f>SUM(C14+C16+C18)</f>
        <v>18253000</v>
      </c>
      <c r="D12" s="57">
        <f>SUM(D14+D16+D18)</f>
        <v>18253000</v>
      </c>
      <c r="E12" s="61">
        <f>SUM(E14+E16+E18)</f>
        <v>17264000</v>
      </c>
      <c r="F12" s="61">
        <f>SUM(F14+F16+F18)</f>
        <v>17264000</v>
      </c>
      <c r="G12" s="65">
        <f>SUM(G14+G16+G18)</f>
        <v>10377249</v>
      </c>
      <c r="H12" s="68">
        <f>G12/E12*100</f>
        <v>60.10918095458758</v>
      </c>
    </row>
    <row r="13" spans="1:8" ht="12.75">
      <c r="A13" s="54"/>
      <c r="B13" s="14"/>
      <c r="C13" s="14"/>
      <c r="D13" s="14"/>
      <c r="E13" s="60"/>
      <c r="F13" s="89"/>
      <c r="G13" s="64"/>
      <c r="H13" s="46"/>
    </row>
    <row r="14" spans="1:8" s="75" customFormat="1" ht="12.75">
      <c r="A14" s="69">
        <v>644002</v>
      </c>
      <c r="B14" s="70" t="s">
        <v>70</v>
      </c>
      <c r="C14" s="71">
        <v>8259000</v>
      </c>
      <c r="D14" s="71">
        <v>8259000</v>
      </c>
      <c r="E14" s="72">
        <v>8259000</v>
      </c>
      <c r="F14" s="90">
        <v>8259000</v>
      </c>
      <c r="G14" s="73">
        <v>4129500</v>
      </c>
      <c r="H14" s="74">
        <f>G14/F14*100</f>
        <v>50</v>
      </c>
    </row>
    <row r="15" spans="1:8" s="75" customFormat="1" ht="12.75">
      <c r="A15" s="69"/>
      <c r="B15" s="70"/>
      <c r="C15" s="71"/>
      <c r="D15" s="71"/>
      <c r="E15" s="72"/>
      <c r="F15" s="90"/>
      <c r="G15" s="73"/>
      <c r="H15" s="74"/>
    </row>
    <row r="16" spans="1:8" s="75" customFormat="1" ht="12.75">
      <c r="A16" s="69">
        <v>644002</v>
      </c>
      <c r="B16" s="70" t="s">
        <v>71</v>
      </c>
      <c r="C16" s="71">
        <v>6994000</v>
      </c>
      <c r="D16" s="71">
        <v>6994000</v>
      </c>
      <c r="E16" s="72">
        <v>6005000</v>
      </c>
      <c r="F16" s="90">
        <v>6005000</v>
      </c>
      <c r="G16" s="73">
        <v>3247749</v>
      </c>
      <c r="H16" s="74">
        <f>G16/F16*100</f>
        <v>54.08407993338884</v>
      </c>
    </row>
    <row r="17" spans="1:8" s="75" customFormat="1" ht="12.75">
      <c r="A17" s="69"/>
      <c r="B17" s="70"/>
      <c r="C17" s="71"/>
      <c r="D17" s="71"/>
      <c r="E17" s="72"/>
      <c r="F17" s="90"/>
      <c r="G17" s="73"/>
      <c r="H17" s="74"/>
    </row>
    <row r="18" spans="1:8" s="75" customFormat="1" ht="12.75">
      <c r="A18" s="69">
        <v>723002</v>
      </c>
      <c r="B18" s="70" t="s">
        <v>72</v>
      </c>
      <c r="C18" s="71">
        <v>3000000</v>
      </c>
      <c r="D18" s="71">
        <v>3000000</v>
      </c>
      <c r="E18" s="72">
        <v>3000000</v>
      </c>
      <c r="F18" s="90">
        <v>3000000</v>
      </c>
      <c r="G18" s="73">
        <v>3000000</v>
      </c>
      <c r="H18" s="74">
        <f>G18/F18*100</f>
        <v>100</v>
      </c>
    </row>
    <row r="19" spans="1:8" s="75" customFormat="1" ht="13.5" thickBot="1">
      <c r="A19" s="76"/>
      <c r="B19" s="77"/>
      <c r="C19" s="78"/>
      <c r="D19" s="78"/>
      <c r="E19" s="79"/>
      <c r="F19" s="91"/>
      <c r="G19" s="80"/>
      <c r="H19" s="81"/>
    </row>
    <row r="20" spans="3:8" ht="12.75">
      <c r="C20" s="48"/>
      <c r="D20" s="48"/>
      <c r="E20" s="48"/>
      <c r="F20" s="48"/>
      <c r="G20" s="48"/>
      <c r="H20" s="48"/>
    </row>
    <row r="21" spans="3:8" ht="12.75">
      <c r="C21" s="48"/>
      <c r="D21" s="48"/>
      <c r="E21" s="48"/>
      <c r="F21" s="48"/>
      <c r="G21" s="48"/>
      <c r="H21" s="48"/>
    </row>
    <row r="22" spans="1:8" ht="12.75">
      <c r="A22" s="20" t="s">
        <v>108</v>
      </c>
      <c r="B22" s="20"/>
      <c r="C22" s="20"/>
      <c r="D22" s="20"/>
      <c r="E22" s="20"/>
      <c r="F22" s="20"/>
      <c r="G22" s="20"/>
      <c r="H22" s="20"/>
    </row>
    <row r="23" ht="13.5" thickBot="1"/>
    <row r="24" spans="1:8" ht="12.75">
      <c r="A24" s="51" t="s">
        <v>73</v>
      </c>
      <c r="B24" s="12" t="s">
        <v>74</v>
      </c>
      <c r="C24" s="18" t="s">
        <v>64</v>
      </c>
      <c r="D24" s="18" t="s">
        <v>65</v>
      </c>
      <c r="E24" s="58" t="s">
        <v>66</v>
      </c>
      <c r="F24" s="58" t="s">
        <v>104</v>
      </c>
      <c r="G24" s="62" t="s">
        <v>75</v>
      </c>
      <c r="H24" s="21" t="s">
        <v>77</v>
      </c>
    </row>
    <row r="25" spans="1:8" ht="12.75">
      <c r="A25" s="54"/>
      <c r="B25" s="14"/>
      <c r="C25" s="19" t="s">
        <v>67</v>
      </c>
      <c r="D25" s="19" t="s">
        <v>68</v>
      </c>
      <c r="E25" s="66" t="s">
        <v>68</v>
      </c>
      <c r="F25" s="66" t="s">
        <v>68</v>
      </c>
      <c r="G25" s="67" t="s">
        <v>76</v>
      </c>
      <c r="H25" s="22" t="s">
        <v>78</v>
      </c>
    </row>
    <row r="26" spans="1:8" ht="13.5" thickBot="1">
      <c r="A26" s="52"/>
      <c r="B26" s="15"/>
      <c r="C26" s="50" t="s">
        <v>62</v>
      </c>
      <c r="D26" s="50" t="s">
        <v>62</v>
      </c>
      <c r="E26" s="59" t="s">
        <v>62</v>
      </c>
      <c r="F26" s="59" t="s">
        <v>62</v>
      </c>
      <c r="G26" s="63" t="s">
        <v>62</v>
      </c>
      <c r="H26" s="53"/>
    </row>
    <row r="27" spans="1:8" ht="12.75">
      <c r="A27" s="54"/>
      <c r="B27" s="14"/>
      <c r="C27" s="14"/>
      <c r="D27" s="14"/>
      <c r="E27" s="60"/>
      <c r="F27" s="89"/>
      <c r="G27" s="64"/>
      <c r="H27" s="44"/>
    </row>
    <row r="28" spans="1:8" ht="15">
      <c r="A28" s="55"/>
      <c r="B28" s="56" t="s">
        <v>69</v>
      </c>
      <c r="C28" s="57">
        <f>SUM(C30+C32+C34)</f>
        <v>12525000</v>
      </c>
      <c r="D28" s="57">
        <f>SUM(D30+D32+D34)</f>
        <v>12525000</v>
      </c>
      <c r="E28" s="57">
        <f>SUM(E30+E32+E34)</f>
        <v>12843000</v>
      </c>
      <c r="F28" s="61">
        <f>SUM(F30+F32+F34)</f>
        <v>12843000</v>
      </c>
      <c r="G28" s="65">
        <f>SUM(G30+G32+G34)</f>
        <v>5701000</v>
      </c>
      <c r="H28" s="68">
        <f>G28/E28*100</f>
        <v>44.389940045160785</v>
      </c>
    </row>
    <row r="29" spans="1:8" ht="12.75">
      <c r="A29" s="54"/>
      <c r="B29" s="14"/>
      <c r="C29" s="14"/>
      <c r="D29" s="14"/>
      <c r="E29" s="60"/>
      <c r="F29" s="89"/>
      <c r="G29" s="64"/>
      <c r="H29" s="46"/>
    </row>
    <row r="30" spans="1:8" ht="12.75">
      <c r="A30" s="54">
        <v>636001</v>
      </c>
      <c r="B30" s="14" t="s">
        <v>107</v>
      </c>
      <c r="C30" s="92">
        <v>500000</v>
      </c>
      <c r="D30" s="92">
        <v>500000</v>
      </c>
      <c r="E30" s="92">
        <v>500000</v>
      </c>
      <c r="F30" s="92">
        <v>500000</v>
      </c>
      <c r="G30" s="93">
        <v>279500</v>
      </c>
      <c r="H30" s="74">
        <f>G30/E30*100</f>
        <v>55.900000000000006</v>
      </c>
    </row>
    <row r="31" spans="1:8" ht="12.75">
      <c r="A31" s="54"/>
      <c r="B31" s="14"/>
      <c r="C31" s="14"/>
      <c r="D31" s="14"/>
      <c r="E31" s="60"/>
      <c r="F31" s="89"/>
      <c r="G31" s="64"/>
      <c r="H31" s="46"/>
    </row>
    <row r="32" spans="1:8" s="75" customFormat="1" ht="12.75">
      <c r="A32" s="69">
        <v>642002</v>
      </c>
      <c r="B32" s="70" t="s">
        <v>105</v>
      </c>
      <c r="C32" s="71">
        <v>8225000</v>
      </c>
      <c r="D32" s="71">
        <v>8225000</v>
      </c>
      <c r="E32" s="72">
        <v>8843000</v>
      </c>
      <c r="F32" s="90">
        <v>8843000</v>
      </c>
      <c r="G32" s="73">
        <v>4421500</v>
      </c>
      <c r="H32" s="74">
        <f>G32/E32*100</f>
        <v>50</v>
      </c>
    </row>
    <row r="33" spans="1:8" s="75" customFormat="1" ht="12.75">
      <c r="A33" s="69"/>
      <c r="B33" s="70"/>
      <c r="C33" s="71"/>
      <c r="D33" s="71"/>
      <c r="E33" s="72"/>
      <c r="F33" s="90"/>
      <c r="G33" s="73"/>
      <c r="H33" s="74"/>
    </row>
    <row r="34" spans="1:8" s="75" customFormat="1" ht="12.75">
      <c r="A34" s="69">
        <v>644001</v>
      </c>
      <c r="B34" s="70" t="s">
        <v>106</v>
      </c>
      <c r="C34" s="71">
        <v>3800000</v>
      </c>
      <c r="D34" s="71">
        <v>3800000</v>
      </c>
      <c r="E34" s="72">
        <v>3500000</v>
      </c>
      <c r="F34" s="90">
        <v>3500000</v>
      </c>
      <c r="G34" s="73">
        <v>1000000</v>
      </c>
      <c r="H34" s="74">
        <f>G34/E34*100</f>
        <v>28.57142857142857</v>
      </c>
    </row>
    <row r="35" spans="1:8" s="75" customFormat="1" ht="13.5" thickBot="1">
      <c r="A35" s="76"/>
      <c r="B35" s="77"/>
      <c r="C35" s="78"/>
      <c r="D35" s="78"/>
      <c r="E35" s="79"/>
      <c r="F35" s="91"/>
      <c r="G35" s="80"/>
      <c r="H35" s="81"/>
    </row>
  </sheetData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0"/>
  <sheetViews>
    <sheetView zoomScale="75" zoomScaleNormal="75" workbookViewId="0" topLeftCell="A43">
      <selection activeCell="A56" sqref="A56:G80"/>
    </sheetView>
  </sheetViews>
  <sheetFormatPr defaultColWidth="9.00390625" defaultRowHeight="12.75"/>
  <cols>
    <col min="1" max="1" width="15.875" style="0" customWidth="1"/>
    <col min="2" max="6" width="12.75390625" style="0" customWidth="1"/>
    <col min="7" max="7" width="15.875" style="0" customWidth="1"/>
  </cols>
  <sheetData>
    <row r="2" s="1" customFormat="1" ht="15">
      <c r="B2" s="1" t="s">
        <v>7</v>
      </c>
    </row>
    <row r="3" s="1" customFormat="1" ht="15">
      <c r="D3" s="1" t="s">
        <v>8</v>
      </c>
    </row>
    <row r="5" ht="13.5" thickBot="1">
      <c r="G5" s="10" t="s">
        <v>28</v>
      </c>
    </row>
    <row r="6" spans="1:7" ht="12.75">
      <c r="A6" s="16" t="s">
        <v>9</v>
      </c>
      <c r="B6" s="18" t="s">
        <v>10</v>
      </c>
      <c r="C6" s="23" t="s">
        <v>11</v>
      </c>
      <c r="D6" s="18" t="s">
        <v>12</v>
      </c>
      <c r="E6" s="23" t="s">
        <v>26</v>
      </c>
      <c r="F6" s="18" t="s">
        <v>27</v>
      </c>
      <c r="G6" s="24" t="s">
        <v>6</v>
      </c>
    </row>
    <row r="7" spans="1:7" ht="13.5" thickBot="1">
      <c r="A7" s="5"/>
      <c r="B7" s="14"/>
      <c r="C7" s="25"/>
      <c r="D7" s="14"/>
      <c r="E7" s="25"/>
      <c r="F7" s="14"/>
      <c r="G7" s="26"/>
    </row>
    <row r="8" spans="1:7" ht="12.75">
      <c r="A8" s="4"/>
      <c r="B8" s="12"/>
      <c r="C8" s="29"/>
      <c r="D8" s="12"/>
      <c r="E8" s="29"/>
      <c r="F8" s="12"/>
      <c r="G8" s="30"/>
    </row>
    <row r="9" spans="1:7" ht="12.75">
      <c r="A9" s="5" t="s">
        <v>13</v>
      </c>
      <c r="B9" s="14">
        <v>95</v>
      </c>
      <c r="C9" s="25">
        <v>97</v>
      </c>
      <c r="D9" s="14">
        <v>0</v>
      </c>
      <c r="E9" s="25">
        <v>0</v>
      </c>
      <c r="F9" s="14">
        <v>24</v>
      </c>
      <c r="G9" s="26">
        <f>SUM(B9:F9)</f>
        <v>216</v>
      </c>
    </row>
    <row r="10" spans="1:7" ht="12.75">
      <c r="A10" s="5" t="s">
        <v>14</v>
      </c>
      <c r="B10" s="14">
        <v>49</v>
      </c>
      <c r="C10" s="25">
        <v>87</v>
      </c>
      <c r="D10" s="14">
        <v>0</v>
      </c>
      <c r="E10" s="25">
        <v>0</v>
      </c>
      <c r="F10" s="14">
        <v>19</v>
      </c>
      <c r="G10" s="26">
        <f aca="true" t="shared" si="0" ref="G10:G20">SUM(B10:F10)</f>
        <v>155</v>
      </c>
    </row>
    <row r="11" spans="1:7" ht="12.75">
      <c r="A11" s="5" t="s">
        <v>15</v>
      </c>
      <c r="B11" s="14">
        <v>3</v>
      </c>
      <c r="C11" s="25">
        <v>0</v>
      </c>
      <c r="D11" s="14">
        <v>0</v>
      </c>
      <c r="E11" s="25">
        <v>0</v>
      </c>
      <c r="F11" s="14">
        <v>9</v>
      </c>
      <c r="G11" s="26">
        <f t="shared" si="0"/>
        <v>12</v>
      </c>
    </row>
    <row r="12" spans="1:7" ht="12.75">
      <c r="A12" s="5" t="s">
        <v>16</v>
      </c>
      <c r="B12" s="14">
        <v>28</v>
      </c>
      <c r="C12" s="25">
        <v>56</v>
      </c>
      <c r="D12" s="14">
        <v>0</v>
      </c>
      <c r="E12" s="25">
        <v>26</v>
      </c>
      <c r="F12" s="14">
        <v>9</v>
      </c>
      <c r="G12" s="26">
        <f t="shared" si="0"/>
        <v>119</v>
      </c>
    </row>
    <row r="13" spans="1:7" ht="12.75">
      <c r="A13" s="5" t="s">
        <v>17</v>
      </c>
      <c r="B13" s="14">
        <v>5</v>
      </c>
      <c r="C13" s="25">
        <v>64</v>
      </c>
      <c r="D13" s="14">
        <v>0</v>
      </c>
      <c r="E13" s="25">
        <v>21</v>
      </c>
      <c r="F13" s="14">
        <v>0</v>
      </c>
      <c r="G13" s="26">
        <f t="shared" si="0"/>
        <v>90</v>
      </c>
    </row>
    <row r="14" spans="1:7" ht="12.75">
      <c r="A14" s="5" t="s">
        <v>18</v>
      </c>
      <c r="B14" s="14">
        <v>6</v>
      </c>
      <c r="C14" s="25">
        <v>59</v>
      </c>
      <c r="D14" s="14">
        <v>0</v>
      </c>
      <c r="E14" s="25">
        <v>22</v>
      </c>
      <c r="F14" s="14">
        <v>0</v>
      </c>
      <c r="G14" s="26">
        <f t="shared" si="0"/>
        <v>87</v>
      </c>
    </row>
    <row r="15" spans="1:7" ht="12.75">
      <c r="A15" s="5" t="s">
        <v>19</v>
      </c>
      <c r="B15" s="14">
        <v>7</v>
      </c>
      <c r="C15" s="25">
        <v>56</v>
      </c>
      <c r="D15" s="14">
        <v>0</v>
      </c>
      <c r="E15" s="25">
        <v>17</v>
      </c>
      <c r="F15" s="14">
        <v>0</v>
      </c>
      <c r="G15" s="26">
        <f t="shared" si="0"/>
        <v>80</v>
      </c>
    </row>
    <row r="16" spans="1:7" ht="12.75">
      <c r="A16" s="5" t="s">
        <v>20</v>
      </c>
      <c r="B16" s="14">
        <v>6</v>
      </c>
      <c r="C16" s="25">
        <v>49</v>
      </c>
      <c r="D16" s="14">
        <v>0</v>
      </c>
      <c r="E16" s="25">
        <v>17</v>
      </c>
      <c r="F16" s="14">
        <v>0</v>
      </c>
      <c r="G16" s="26">
        <f t="shared" si="0"/>
        <v>72</v>
      </c>
    </row>
    <row r="17" spans="1:7" ht="12.75">
      <c r="A17" s="5" t="s">
        <v>21</v>
      </c>
      <c r="B17" s="14">
        <v>0</v>
      </c>
      <c r="C17" s="25">
        <v>19</v>
      </c>
      <c r="D17" s="14">
        <v>14</v>
      </c>
      <c r="E17" s="25">
        <v>12</v>
      </c>
      <c r="F17" s="14">
        <v>0</v>
      </c>
      <c r="G17" s="26">
        <f t="shared" si="0"/>
        <v>45</v>
      </c>
    </row>
    <row r="18" spans="1:7" ht="12.75">
      <c r="A18" s="5" t="s">
        <v>22</v>
      </c>
      <c r="B18" s="14">
        <v>0</v>
      </c>
      <c r="C18" s="25">
        <v>9</v>
      </c>
      <c r="D18" s="14">
        <v>35</v>
      </c>
      <c r="E18" s="25">
        <v>2</v>
      </c>
      <c r="F18" s="14">
        <v>0</v>
      </c>
      <c r="G18" s="26">
        <f t="shared" si="0"/>
        <v>46</v>
      </c>
    </row>
    <row r="19" spans="1:7" ht="12.75">
      <c r="A19" s="5" t="s">
        <v>23</v>
      </c>
      <c r="B19" s="14">
        <v>6</v>
      </c>
      <c r="C19" s="25">
        <v>0</v>
      </c>
      <c r="D19" s="14">
        <v>27</v>
      </c>
      <c r="E19" s="25">
        <v>2</v>
      </c>
      <c r="F19" s="14">
        <v>0</v>
      </c>
      <c r="G19" s="26">
        <f t="shared" si="0"/>
        <v>35</v>
      </c>
    </row>
    <row r="20" spans="1:7" ht="12.75">
      <c r="A20" s="5" t="s">
        <v>24</v>
      </c>
      <c r="B20" s="14">
        <v>4</v>
      </c>
      <c r="C20" s="25">
        <v>0</v>
      </c>
      <c r="D20" s="14">
        <v>19</v>
      </c>
      <c r="E20" s="25">
        <v>0</v>
      </c>
      <c r="F20" s="14">
        <v>0</v>
      </c>
      <c r="G20" s="26">
        <f t="shared" si="0"/>
        <v>23</v>
      </c>
    </row>
    <row r="21" spans="1:7" ht="13.5" thickBot="1">
      <c r="A21" s="6"/>
      <c r="B21" s="15"/>
      <c r="C21" s="27"/>
      <c r="D21" s="15"/>
      <c r="E21" s="27"/>
      <c r="F21" s="15"/>
      <c r="G21" s="28"/>
    </row>
    <row r="22" spans="1:7" ht="12.75">
      <c r="A22" s="5"/>
      <c r="B22" s="14"/>
      <c r="C22" s="25"/>
      <c r="D22" s="14"/>
      <c r="E22" s="25"/>
      <c r="F22" s="14"/>
      <c r="G22" s="26"/>
    </row>
    <row r="23" spans="1:7" s="1" customFormat="1" ht="15.75" thickBot="1">
      <c r="A23" s="9" t="s">
        <v>25</v>
      </c>
      <c r="B23" s="31">
        <f aca="true" t="shared" si="1" ref="B23:G23">SUM(B9:B20)</f>
        <v>209</v>
      </c>
      <c r="C23" s="32">
        <f t="shared" si="1"/>
        <v>496</v>
      </c>
      <c r="D23" s="31">
        <f t="shared" si="1"/>
        <v>95</v>
      </c>
      <c r="E23" s="32">
        <f t="shared" si="1"/>
        <v>119</v>
      </c>
      <c r="F23" s="31">
        <f t="shared" si="1"/>
        <v>61</v>
      </c>
      <c r="G23" s="33">
        <f t="shared" si="1"/>
        <v>980</v>
      </c>
    </row>
    <row r="25" spans="1:3" ht="12.75">
      <c r="A25" t="s">
        <v>29</v>
      </c>
      <c r="C25" t="s">
        <v>30</v>
      </c>
    </row>
    <row r="26" spans="1:3" ht="12.75">
      <c r="A26" t="s">
        <v>31</v>
      </c>
      <c r="C26" t="s">
        <v>32</v>
      </c>
    </row>
    <row r="30" spans="1:7" ht="15">
      <c r="A30" s="1"/>
      <c r="B30" s="1" t="s">
        <v>7</v>
      </c>
      <c r="C30" s="1"/>
      <c r="D30" s="1"/>
      <c r="E30" s="1"/>
      <c r="F30" s="1"/>
      <c r="G30" s="1"/>
    </row>
    <row r="31" spans="1:7" ht="15">
      <c r="A31" s="1"/>
      <c r="B31" s="1"/>
      <c r="C31" s="1"/>
      <c r="D31" s="1" t="s">
        <v>79</v>
      </c>
      <c r="E31" s="1"/>
      <c r="F31" s="1"/>
      <c r="G31" s="1"/>
    </row>
    <row r="33" ht="13.5" thickBot="1">
      <c r="G33" s="10" t="s">
        <v>28</v>
      </c>
    </row>
    <row r="34" spans="1:7" ht="12.75">
      <c r="A34" s="16" t="s">
        <v>9</v>
      </c>
      <c r="B34" s="18" t="s">
        <v>10</v>
      </c>
      <c r="C34" s="23" t="s">
        <v>11</v>
      </c>
      <c r="D34" s="18" t="s">
        <v>12</v>
      </c>
      <c r="E34" s="23" t="s">
        <v>26</v>
      </c>
      <c r="F34" s="18" t="s">
        <v>27</v>
      </c>
      <c r="G34" s="24" t="s">
        <v>6</v>
      </c>
    </row>
    <row r="35" spans="1:7" ht="13.5" thickBot="1">
      <c r="A35" s="5"/>
      <c r="B35" s="14"/>
      <c r="C35" s="25"/>
      <c r="D35" s="14"/>
      <c r="E35" s="25"/>
      <c r="F35" s="14"/>
      <c r="G35" s="26"/>
    </row>
    <row r="36" spans="1:7" ht="12.75">
      <c r="A36" s="4"/>
      <c r="B36" s="12"/>
      <c r="C36" s="29"/>
      <c r="D36" s="12"/>
      <c r="E36" s="29"/>
      <c r="F36" s="12"/>
      <c r="G36" s="30"/>
    </row>
    <row r="37" spans="1:7" ht="12.75">
      <c r="A37" s="5" t="s">
        <v>80</v>
      </c>
      <c r="B37" s="14">
        <v>80</v>
      </c>
      <c r="C37" s="25">
        <v>78</v>
      </c>
      <c r="D37" s="14">
        <v>0</v>
      </c>
      <c r="E37" s="25">
        <v>0</v>
      </c>
      <c r="F37" s="14">
        <v>0</v>
      </c>
      <c r="G37" s="26">
        <f>SUM(B37:F37)</f>
        <v>158</v>
      </c>
    </row>
    <row r="38" spans="1:7" ht="12.75">
      <c r="A38" s="5" t="s">
        <v>81</v>
      </c>
      <c r="B38" s="14">
        <v>19</v>
      </c>
      <c r="C38" s="25">
        <v>40</v>
      </c>
      <c r="D38" s="14">
        <v>0</v>
      </c>
      <c r="E38" s="25">
        <v>0</v>
      </c>
      <c r="F38" s="14">
        <v>0</v>
      </c>
      <c r="G38" s="26">
        <f aca="true" t="shared" si="2" ref="G38:G47">SUM(B38:F38)</f>
        <v>59</v>
      </c>
    </row>
    <row r="39" spans="1:7" ht="12.75">
      <c r="A39" s="5" t="s">
        <v>82</v>
      </c>
      <c r="B39" s="14">
        <v>18</v>
      </c>
      <c r="C39" s="25">
        <v>38</v>
      </c>
      <c r="D39" s="14">
        <v>0</v>
      </c>
      <c r="E39" s="25">
        <v>0</v>
      </c>
      <c r="F39" s="14">
        <v>0</v>
      </c>
      <c r="G39" s="26">
        <f t="shared" si="2"/>
        <v>56</v>
      </c>
    </row>
    <row r="40" spans="1:7" ht="12.75">
      <c r="A40" s="5" t="s">
        <v>17</v>
      </c>
      <c r="B40" s="14">
        <v>0</v>
      </c>
      <c r="C40" s="25">
        <v>109</v>
      </c>
      <c r="D40" s="14">
        <v>0</v>
      </c>
      <c r="E40" s="25">
        <v>0</v>
      </c>
      <c r="F40" s="14">
        <v>0</v>
      </c>
      <c r="G40" s="26">
        <f t="shared" si="2"/>
        <v>109</v>
      </c>
    </row>
    <row r="41" spans="1:7" ht="12.75">
      <c r="A41" s="5" t="s">
        <v>18</v>
      </c>
      <c r="B41" s="14">
        <v>0</v>
      </c>
      <c r="C41" s="25">
        <v>101</v>
      </c>
      <c r="D41" s="14">
        <v>0</v>
      </c>
      <c r="E41" s="25">
        <v>0</v>
      </c>
      <c r="F41" s="14">
        <v>0</v>
      </c>
      <c r="G41" s="26">
        <f t="shared" si="2"/>
        <v>101</v>
      </c>
    </row>
    <row r="42" spans="1:7" ht="12.75">
      <c r="A42" s="5" t="s">
        <v>19</v>
      </c>
      <c r="B42" s="14">
        <v>0</v>
      </c>
      <c r="C42" s="25">
        <v>97</v>
      </c>
      <c r="D42" s="14">
        <v>0</v>
      </c>
      <c r="E42" s="25">
        <v>0</v>
      </c>
      <c r="F42" s="14">
        <v>0</v>
      </c>
      <c r="G42" s="26">
        <f t="shared" si="2"/>
        <v>97</v>
      </c>
    </row>
    <row r="43" spans="1:7" ht="12.75">
      <c r="A43" s="5" t="s">
        <v>20</v>
      </c>
      <c r="B43" s="14">
        <v>0</v>
      </c>
      <c r="C43" s="25">
        <v>108</v>
      </c>
      <c r="D43" s="14">
        <v>0</v>
      </c>
      <c r="E43" s="25">
        <v>0</v>
      </c>
      <c r="F43" s="14">
        <v>0</v>
      </c>
      <c r="G43" s="26">
        <f t="shared" si="2"/>
        <v>108</v>
      </c>
    </row>
    <row r="44" spans="1:7" ht="12.75">
      <c r="A44" s="5" t="s">
        <v>21</v>
      </c>
      <c r="B44" s="14">
        <v>0</v>
      </c>
      <c r="C44" s="25">
        <v>88</v>
      </c>
      <c r="D44" s="14">
        <v>0</v>
      </c>
      <c r="E44" s="25">
        <v>0</v>
      </c>
      <c r="F44" s="14">
        <v>0</v>
      </c>
      <c r="G44" s="26">
        <f t="shared" si="2"/>
        <v>88</v>
      </c>
    </row>
    <row r="45" spans="1:7" ht="12.75">
      <c r="A45" s="5" t="s">
        <v>22</v>
      </c>
      <c r="B45" s="14">
        <v>0</v>
      </c>
      <c r="C45" s="25">
        <v>49</v>
      </c>
      <c r="D45" s="14">
        <v>0</v>
      </c>
      <c r="E45" s="25">
        <v>0</v>
      </c>
      <c r="F45" s="14">
        <v>0</v>
      </c>
      <c r="G45" s="26">
        <f t="shared" si="2"/>
        <v>49</v>
      </c>
    </row>
    <row r="46" spans="1:7" ht="12.75">
      <c r="A46" s="5" t="s">
        <v>23</v>
      </c>
      <c r="B46" s="14">
        <v>16</v>
      </c>
      <c r="C46" s="25">
        <v>50</v>
      </c>
      <c r="D46" s="14">
        <v>0</v>
      </c>
      <c r="E46" s="25">
        <v>0</v>
      </c>
      <c r="F46" s="14">
        <v>0</v>
      </c>
      <c r="G46" s="26">
        <f t="shared" si="2"/>
        <v>66</v>
      </c>
    </row>
    <row r="47" spans="1:7" ht="12.75">
      <c r="A47" s="5" t="s">
        <v>24</v>
      </c>
      <c r="B47" s="14">
        <v>0</v>
      </c>
      <c r="C47" s="25">
        <v>0</v>
      </c>
      <c r="D47" s="14">
        <v>0</v>
      </c>
      <c r="E47" s="25">
        <v>0</v>
      </c>
      <c r="F47" s="14">
        <v>0</v>
      </c>
      <c r="G47" s="26">
        <f t="shared" si="2"/>
        <v>0</v>
      </c>
    </row>
    <row r="48" spans="1:7" ht="13.5" thickBot="1">
      <c r="A48" s="6"/>
      <c r="B48" s="15"/>
      <c r="C48" s="27"/>
      <c r="D48" s="15"/>
      <c r="E48" s="27"/>
      <c r="F48" s="15"/>
      <c r="G48" s="28"/>
    </row>
    <row r="49" spans="1:7" ht="12.75">
      <c r="A49" s="5"/>
      <c r="B49" s="14"/>
      <c r="C49" s="25"/>
      <c r="D49" s="14"/>
      <c r="E49" s="25"/>
      <c r="F49" s="14"/>
      <c r="G49" s="26"/>
    </row>
    <row r="50" spans="1:7" ht="15.75" thickBot="1">
      <c r="A50" s="9" t="s">
        <v>25</v>
      </c>
      <c r="B50" s="31">
        <f aca="true" t="shared" si="3" ref="B50:G50">SUM(B37:B47)</f>
        <v>133</v>
      </c>
      <c r="C50" s="32">
        <f t="shared" si="3"/>
        <v>758</v>
      </c>
      <c r="D50" s="31">
        <f t="shared" si="3"/>
        <v>0</v>
      </c>
      <c r="E50" s="32">
        <f t="shared" si="3"/>
        <v>0</v>
      </c>
      <c r="F50" s="31">
        <f t="shared" si="3"/>
        <v>0</v>
      </c>
      <c r="G50" s="33">
        <f t="shared" si="3"/>
        <v>891</v>
      </c>
    </row>
    <row r="52" spans="1:3" ht="12.75">
      <c r="A52" t="s">
        <v>29</v>
      </c>
      <c r="C52" t="s">
        <v>83</v>
      </c>
    </row>
    <row r="53" spans="1:3" ht="12.75">
      <c r="A53" t="s">
        <v>31</v>
      </c>
      <c r="C53" t="s">
        <v>84</v>
      </c>
    </row>
    <row r="56" spans="1:7" ht="15">
      <c r="A56" s="1"/>
      <c r="B56" s="1" t="s">
        <v>7</v>
      </c>
      <c r="C56" s="1"/>
      <c r="D56" s="1"/>
      <c r="E56" s="1"/>
      <c r="F56" s="1"/>
      <c r="G56" s="1"/>
    </row>
    <row r="57" spans="1:7" ht="15">
      <c r="A57" s="1"/>
      <c r="B57" s="1"/>
      <c r="C57" s="1"/>
      <c r="D57" s="1" t="s">
        <v>112</v>
      </c>
      <c r="E57" s="1"/>
      <c r="F57" s="1"/>
      <c r="G57" s="1"/>
    </row>
    <row r="59" ht="13.5" thickBot="1">
      <c r="G59" s="10" t="s">
        <v>28</v>
      </c>
    </row>
    <row r="60" spans="1:7" ht="12.75">
      <c r="A60" s="16" t="s">
        <v>9</v>
      </c>
      <c r="B60" s="18" t="s">
        <v>10</v>
      </c>
      <c r="C60" s="23" t="s">
        <v>11</v>
      </c>
      <c r="D60" s="18" t="s">
        <v>12</v>
      </c>
      <c r="E60" s="23" t="s">
        <v>26</v>
      </c>
      <c r="F60" s="18" t="s">
        <v>27</v>
      </c>
      <c r="G60" s="24" t="s">
        <v>6</v>
      </c>
    </row>
    <row r="61" spans="1:7" ht="13.5" thickBot="1">
      <c r="A61" s="5"/>
      <c r="B61" s="14"/>
      <c r="C61" s="25"/>
      <c r="D61" s="14"/>
      <c r="E61" s="25"/>
      <c r="F61" s="14"/>
      <c r="G61" s="26"/>
    </row>
    <row r="62" spans="1:7" ht="12.75">
      <c r="A62" s="4"/>
      <c r="B62" s="12"/>
      <c r="C62" s="29"/>
      <c r="D62" s="12"/>
      <c r="E62" s="29"/>
      <c r="F62" s="12"/>
      <c r="G62" s="30"/>
    </row>
    <row r="63" spans="1:7" ht="12.75">
      <c r="A63" s="5" t="s">
        <v>80</v>
      </c>
      <c r="B63" s="14">
        <v>95</v>
      </c>
      <c r="C63" s="25">
        <v>43</v>
      </c>
      <c r="D63" s="14">
        <v>0</v>
      </c>
      <c r="E63" s="118">
        <v>0</v>
      </c>
      <c r="F63" s="14">
        <v>0</v>
      </c>
      <c r="G63" s="26">
        <f>SUM(B63:F63)</f>
        <v>138</v>
      </c>
    </row>
    <row r="64" spans="1:7" ht="12.75">
      <c r="A64" s="5" t="s">
        <v>181</v>
      </c>
      <c r="B64" s="14">
        <v>51</v>
      </c>
      <c r="C64" s="25">
        <v>96</v>
      </c>
      <c r="D64" s="14">
        <v>0</v>
      </c>
      <c r="E64" s="118">
        <v>0</v>
      </c>
      <c r="F64" s="14">
        <v>8</v>
      </c>
      <c r="G64" s="26">
        <f aca="true" t="shared" si="4" ref="G64:G74">SUM(B64:F64)</f>
        <v>155</v>
      </c>
    </row>
    <row r="65" spans="1:7" ht="12.75">
      <c r="A65" s="5" t="s">
        <v>182</v>
      </c>
      <c r="B65" s="14">
        <v>36</v>
      </c>
      <c r="C65" s="25">
        <v>118</v>
      </c>
      <c r="D65" s="14">
        <v>0</v>
      </c>
      <c r="E65" s="118">
        <v>0</v>
      </c>
      <c r="F65" s="14">
        <v>6</v>
      </c>
      <c r="G65" s="26">
        <f t="shared" si="4"/>
        <v>160</v>
      </c>
    </row>
    <row r="66" spans="1:7" ht="12.75">
      <c r="A66" s="5" t="s">
        <v>183</v>
      </c>
      <c r="B66" s="14">
        <v>3</v>
      </c>
      <c r="C66" s="119">
        <v>89</v>
      </c>
      <c r="D66" s="14">
        <v>0</v>
      </c>
      <c r="E66" s="118">
        <v>2</v>
      </c>
      <c r="F66" s="14">
        <v>0</v>
      </c>
      <c r="G66" s="26">
        <f t="shared" si="4"/>
        <v>94</v>
      </c>
    </row>
    <row r="67" spans="1:7" ht="12.75">
      <c r="A67" s="5" t="s">
        <v>184</v>
      </c>
      <c r="B67" s="14">
        <v>3</v>
      </c>
      <c r="C67" s="119">
        <v>83</v>
      </c>
      <c r="D67" s="14">
        <v>0</v>
      </c>
      <c r="E67" s="118">
        <v>4</v>
      </c>
      <c r="F67" s="14">
        <v>0</v>
      </c>
      <c r="G67" s="26">
        <f t="shared" si="4"/>
        <v>90</v>
      </c>
    </row>
    <row r="68" spans="1:7" ht="12.75">
      <c r="A68" s="5" t="s">
        <v>185</v>
      </c>
      <c r="B68" s="14">
        <v>5</v>
      </c>
      <c r="C68" s="119">
        <v>87</v>
      </c>
      <c r="D68" s="14">
        <v>0</v>
      </c>
      <c r="E68" s="118">
        <v>2</v>
      </c>
      <c r="F68" s="14">
        <v>0</v>
      </c>
      <c r="G68" s="26">
        <f t="shared" si="4"/>
        <v>94</v>
      </c>
    </row>
    <row r="69" spans="1:7" ht="12.75">
      <c r="A69" s="5" t="s">
        <v>186</v>
      </c>
      <c r="B69" s="14">
        <v>0</v>
      </c>
      <c r="C69" s="119">
        <v>75</v>
      </c>
      <c r="D69" s="14">
        <v>0</v>
      </c>
      <c r="E69" s="118">
        <v>8</v>
      </c>
      <c r="F69" s="14"/>
      <c r="G69" s="26">
        <f t="shared" si="4"/>
        <v>83</v>
      </c>
    </row>
    <row r="70" spans="1:7" ht="12.75">
      <c r="A70" s="5" t="s">
        <v>187</v>
      </c>
      <c r="B70" s="14">
        <v>0</v>
      </c>
      <c r="C70" s="119">
        <v>75</v>
      </c>
      <c r="D70" s="14">
        <v>0</v>
      </c>
      <c r="E70" s="118">
        <v>2</v>
      </c>
      <c r="F70" s="14">
        <v>0</v>
      </c>
      <c r="G70" s="26">
        <f t="shared" si="4"/>
        <v>77</v>
      </c>
    </row>
    <row r="71" spans="1:7" ht="12.75">
      <c r="A71" s="5" t="s">
        <v>188</v>
      </c>
      <c r="B71" s="14">
        <v>6</v>
      </c>
      <c r="C71" s="119">
        <v>25</v>
      </c>
      <c r="D71" s="14">
        <v>37</v>
      </c>
      <c r="E71" s="118">
        <v>0</v>
      </c>
      <c r="F71" s="14">
        <v>0</v>
      </c>
      <c r="G71" s="26">
        <f t="shared" si="4"/>
        <v>68</v>
      </c>
    </row>
    <row r="72" spans="1:7" ht="12.75">
      <c r="A72" s="5" t="s">
        <v>189</v>
      </c>
      <c r="B72" s="14">
        <v>0</v>
      </c>
      <c r="C72" s="119">
        <v>10</v>
      </c>
      <c r="D72" s="14">
        <v>55</v>
      </c>
      <c r="E72" s="118">
        <v>0</v>
      </c>
      <c r="F72" s="14">
        <v>0</v>
      </c>
      <c r="G72" s="26">
        <f t="shared" si="4"/>
        <v>65</v>
      </c>
    </row>
    <row r="73" spans="1:7" ht="12.75">
      <c r="A73" s="5" t="s">
        <v>190</v>
      </c>
      <c r="B73" s="14">
        <v>0</v>
      </c>
      <c r="C73" s="119">
        <v>0</v>
      </c>
      <c r="D73" s="14">
        <v>63</v>
      </c>
      <c r="E73" s="118">
        <v>0</v>
      </c>
      <c r="F73" s="14">
        <v>0</v>
      </c>
      <c r="G73" s="26">
        <f t="shared" si="4"/>
        <v>63</v>
      </c>
    </row>
    <row r="74" spans="1:7" ht="12.75">
      <c r="A74" s="5" t="s">
        <v>191</v>
      </c>
      <c r="B74" s="14">
        <v>0</v>
      </c>
      <c r="C74" s="119">
        <v>2</v>
      </c>
      <c r="D74" s="14">
        <v>37</v>
      </c>
      <c r="E74" s="118">
        <v>0</v>
      </c>
      <c r="F74" s="14">
        <v>0</v>
      </c>
      <c r="G74" s="26">
        <f t="shared" si="4"/>
        <v>39</v>
      </c>
    </row>
    <row r="75" spans="1:7" ht="13.5" thickBot="1">
      <c r="A75" s="6"/>
      <c r="B75" s="15"/>
      <c r="C75" s="27"/>
      <c r="D75" s="15"/>
      <c r="E75" s="27"/>
      <c r="F75" s="15"/>
      <c r="G75" s="28"/>
    </row>
    <row r="76" spans="1:7" ht="12.75">
      <c r="A76" s="5"/>
      <c r="B76" s="14"/>
      <c r="C76" s="25"/>
      <c r="D76" s="14"/>
      <c r="E76" s="25"/>
      <c r="F76" s="14"/>
      <c r="G76" s="26"/>
    </row>
    <row r="77" spans="1:7" ht="15.75" thickBot="1">
      <c r="A77" s="9" t="s">
        <v>25</v>
      </c>
      <c r="B77" s="31">
        <f aca="true" t="shared" si="5" ref="B77:G77">SUM(B63:B74)</f>
        <v>199</v>
      </c>
      <c r="C77" s="32">
        <f t="shared" si="5"/>
        <v>703</v>
      </c>
      <c r="D77" s="31">
        <f t="shared" si="5"/>
        <v>192</v>
      </c>
      <c r="E77" s="32">
        <f t="shared" si="5"/>
        <v>18</v>
      </c>
      <c r="F77" s="31">
        <f t="shared" si="5"/>
        <v>14</v>
      </c>
      <c r="G77" s="33">
        <f t="shared" si="5"/>
        <v>1126</v>
      </c>
    </row>
    <row r="79" spans="1:4" ht="12.75">
      <c r="A79" t="s">
        <v>29</v>
      </c>
      <c r="C79">
        <v>1018</v>
      </c>
      <c r="D79" t="s">
        <v>192</v>
      </c>
    </row>
    <row r="80" spans="1:4" ht="12.75">
      <c r="A80" t="s">
        <v>31</v>
      </c>
      <c r="C80">
        <v>108</v>
      </c>
      <c r="D80" t="s">
        <v>192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8"/>
  <sheetViews>
    <sheetView zoomScale="75" zoomScaleNormal="75" workbookViewId="0" topLeftCell="A124">
      <selection activeCell="I149" sqref="I149"/>
    </sheetView>
  </sheetViews>
  <sheetFormatPr defaultColWidth="9.00390625" defaultRowHeight="12.75"/>
  <cols>
    <col min="1" max="1" width="32.625" style="0" customWidth="1"/>
    <col min="2" max="3" width="13.75390625" style="0" customWidth="1"/>
  </cols>
  <sheetData>
    <row r="3" s="35" customFormat="1" ht="18">
      <c r="A3" s="35" t="s">
        <v>35</v>
      </c>
    </row>
    <row r="5" ht="12.75">
      <c r="A5" t="s">
        <v>36</v>
      </c>
    </row>
    <row r="8" s="2" customFormat="1" ht="14.25">
      <c r="A8" s="2" t="s">
        <v>37</v>
      </c>
    </row>
    <row r="9" ht="13.5" thickBot="1"/>
    <row r="10" spans="1:3" ht="12.75">
      <c r="A10" s="4" t="s">
        <v>43</v>
      </c>
      <c r="B10" s="16" t="s">
        <v>42</v>
      </c>
      <c r="C10" s="21" t="s">
        <v>59</v>
      </c>
    </row>
    <row r="11" spans="1:3" ht="13.5" thickBot="1">
      <c r="A11" s="6"/>
      <c r="B11" s="6"/>
      <c r="C11" s="44"/>
    </row>
    <row r="12" spans="1:3" ht="12.75">
      <c r="A12" s="5"/>
      <c r="B12" s="5"/>
      <c r="C12" s="13"/>
    </row>
    <row r="13" spans="1:3" ht="12.75">
      <c r="A13" s="5" t="s">
        <v>38</v>
      </c>
      <c r="B13" s="42">
        <v>703</v>
      </c>
      <c r="C13" s="46">
        <f>B13/B17*100</f>
        <v>69.58673595644642</v>
      </c>
    </row>
    <row r="14" spans="1:3" ht="12.75">
      <c r="A14" s="5" t="s">
        <v>56</v>
      </c>
      <c r="B14" s="42">
        <v>307.25</v>
      </c>
      <c r="C14" s="46">
        <f>B14/B17*100</f>
        <v>30.41326404355358</v>
      </c>
    </row>
    <row r="15" spans="1:3" ht="13.5" thickBot="1">
      <c r="A15" s="5"/>
      <c r="B15" s="42"/>
      <c r="C15" s="45"/>
    </row>
    <row r="16" spans="1:3" ht="12.75">
      <c r="A16" s="4"/>
      <c r="B16" s="4"/>
      <c r="C16" s="44"/>
    </row>
    <row r="17" spans="1:3" s="1" customFormat="1" ht="15.75" thickBot="1">
      <c r="A17" s="9" t="s">
        <v>6</v>
      </c>
      <c r="B17" s="43">
        <f>SUM(B13:B14)</f>
        <v>1010.25</v>
      </c>
      <c r="C17" s="47">
        <v>100</v>
      </c>
    </row>
    <row r="20" ht="12.75">
      <c r="A20" t="s">
        <v>58</v>
      </c>
    </row>
    <row r="22" s="2" customFormat="1" ht="14.25">
      <c r="A22" s="2" t="s">
        <v>44</v>
      </c>
    </row>
    <row r="23" ht="13.5" thickBot="1"/>
    <row r="24" spans="1:2" ht="12.75">
      <c r="A24" s="4" t="s">
        <v>54</v>
      </c>
      <c r="B24" s="7" t="s">
        <v>42</v>
      </c>
    </row>
    <row r="25" spans="1:2" ht="13.5" thickBot="1">
      <c r="A25" s="6"/>
      <c r="B25" s="38"/>
    </row>
    <row r="26" spans="1:2" ht="12.75">
      <c r="A26" s="5"/>
      <c r="B26" s="39"/>
    </row>
    <row r="27" spans="1:2" ht="12.75">
      <c r="A27" s="5" t="s">
        <v>45</v>
      </c>
      <c r="B27" s="40">
        <v>51</v>
      </c>
    </row>
    <row r="28" spans="1:2" ht="12.75">
      <c r="A28" s="5" t="s">
        <v>46</v>
      </c>
      <c r="B28" s="40">
        <v>49.75</v>
      </c>
    </row>
    <row r="29" spans="1:2" ht="12.75">
      <c r="A29" s="5" t="s">
        <v>47</v>
      </c>
      <c r="B29" s="40">
        <v>67.75</v>
      </c>
    </row>
    <row r="30" spans="1:2" ht="12.75">
      <c r="A30" s="5" t="s">
        <v>48</v>
      </c>
      <c r="B30" s="40">
        <v>70.25</v>
      </c>
    </row>
    <row r="31" spans="1:2" ht="12.75">
      <c r="A31" s="5" t="s">
        <v>49</v>
      </c>
      <c r="B31" s="40">
        <v>71</v>
      </c>
    </row>
    <row r="32" spans="1:2" ht="12.75">
      <c r="A32" s="5" t="s">
        <v>50</v>
      </c>
      <c r="B32" s="40">
        <v>73.25</v>
      </c>
    </row>
    <row r="33" spans="1:2" ht="12.75">
      <c r="A33" s="5" t="s">
        <v>51</v>
      </c>
      <c r="B33" s="40">
        <v>72.5</v>
      </c>
    </row>
    <row r="34" spans="1:2" ht="12.75">
      <c r="A34" s="5" t="s">
        <v>52</v>
      </c>
      <c r="B34" s="40">
        <v>69.75</v>
      </c>
    </row>
    <row r="35" spans="1:2" ht="12.75">
      <c r="A35" s="5" t="s">
        <v>53</v>
      </c>
      <c r="B35" s="40">
        <v>75</v>
      </c>
    </row>
    <row r="36" spans="1:2" ht="12.75">
      <c r="A36" s="5" t="s">
        <v>55</v>
      </c>
      <c r="B36" s="40">
        <v>102.75</v>
      </c>
    </row>
    <row r="37" spans="1:2" ht="13.5" thickBot="1">
      <c r="A37" s="5"/>
      <c r="B37" s="40"/>
    </row>
    <row r="38" spans="1:2" ht="12.75">
      <c r="A38" s="4"/>
      <c r="B38" s="37"/>
    </row>
    <row r="39" spans="1:2" s="1" customFormat="1" ht="15.75" thickBot="1">
      <c r="A39" s="9" t="s">
        <v>6</v>
      </c>
      <c r="B39" s="41">
        <f>SUM(B27:B36)</f>
        <v>703</v>
      </c>
    </row>
    <row r="42" s="2" customFormat="1" ht="14.25">
      <c r="A42" s="2" t="s">
        <v>57</v>
      </c>
    </row>
    <row r="43" ht="13.5" thickBot="1"/>
    <row r="44" spans="1:2" ht="12.75">
      <c r="A44" s="4" t="s">
        <v>54</v>
      </c>
      <c r="B44" s="7" t="s">
        <v>42</v>
      </c>
    </row>
    <row r="45" spans="1:2" ht="13.5" thickBot="1">
      <c r="A45" s="6"/>
      <c r="B45" s="38"/>
    </row>
    <row r="46" spans="1:2" ht="12.75">
      <c r="A46" s="5"/>
      <c r="B46" s="39"/>
    </row>
    <row r="47" spans="1:2" ht="12.75">
      <c r="A47" s="5" t="s">
        <v>39</v>
      </c>
      <c r="B47" s="40">
        <v>61.25</v>
      </c>
    </row>
    <row r="48" spans="1:2" ht="12.75">
      <c r="A48" s="5" t="s">
        <v>40</v>
      </c>
      <c r="B48" s="40">
        <v>53</v>
      </c>
    </row>
    <row r="49" spans="1:2" ht="12.75">
      <c r="A49" s="5" t="s">
        <v>41</v>
      </c>
      <c r="B49" s="40">
        <v>148</v>
      </c>
    </row>
    <row r="50" spans="1:2" ht="12.75">
      <c r="A50" s="5" t="s">
        <v>33</v>
      </c>
      <c r="B50" s="40">
        <v>45</v>
      </c>
    </row>
    <row r="51" spans="1:2" ht="13.5" thickBot="1">
      <c r="A51" s="5"/>
      <c r="B51" s="40"/>
    </row>
    <row r="52" spans="1:2" ht="12.75">
      <c r="A52" s="4"/>
      <c r="B52" s="37"/>
    </row>
    <row r="53" spans="1:2" s="1" customFormat="1" ht="15.75" thickBot="1">
      <c r="A53" s="9" t="s">
        <v>6</v>
      </c>
      <c r="B53" s="41">
        <f>SUM(B47:B50)</f>
        <v>307.25</v>
      </c>
    </row>
    <row r="57" s="3" customFormat="1" ht="15.75">
      <c r="A57" s="3" t="s">
        <v>101</v>
      </c>
    </row>
    <row r="58" s="3" customFormat="1" ht="15.75"/>
    <row r="59" s="3" customFormat="1" ht="15.75">
      <c r="B59" s="3" t="s">
        <v>79</v>
      </c>
    </row>
    <row r="62" spans="1:3" ht="14.25">
      <c r="A62" s="2" t="s">
        <v>37</v>
      </c>
      <c r="B62" s="2"/>
      <c r="C62" s="2"/>
    </row>
    <row r="63" ht="13.5" thickBot="1"/>
    <row r="64" spans="1:3" ht="12.75">
      <c r="A64" s="4" t="s">
        <v>43</v>
      </c>
      <c r="B64" s="16" t="s">
        <v>42</v>
      </c>
      <c r="C64" s="21" t="s">
        <v>59</v>
      </c>
    </row>
    <row r="65" spans="1:3" ht="13.5" thickBot="1">
      <c r="A65" s="6"/>
      <c r="B65" s="6"/>
      <c r="C65" s="44"/>
    </row>
    <row r="66" spans="1:3" ht="12.75">
      <c r="A66" s="5"/>
      <c r="B66" s="5"/>
      <c r="C66" s="13"/>
    </row>
    <row r="67" spans="1:3" ht="12.75">
      <c r="A67" s="5" t="s">
        <v>38</v>
      </c>
      <c r="B67" s="42">
        <v>688.25</v>
      </c>
      <c r="C67" s="46">
        <f>B67/B71*100</f>
        <v>82.69750675878642</v>
      </c>
    </row>
    <row r="68" spans="1:3" ht="12.75">
      <c r="A68" s="5" t="s">
        <v>56</v>
      </c>
      <c r="B68" s="42">
        <v>144</v>
      </c>
      <c r="C68" s="46">
        <f>B68/B71*100</f>
        <v>17.30249324121358</v>
      </c>
    </row>
    <row r="69" spans="1:3" ht="13.5" thickBot="1">
      <c r="A69" s="5"/>
      <c r="B69" s="42"/>
      <c r="C69" s="45"/>
    </row>
    <row r="70" spans="1:3" ht="12.75">
      <c r="A70" s="4"/>
      <c r="B70" s="4"/>
      <c r="C70" s="44"/>
    </row>
    <row r="71" spans="1:3" ht="15.75" thickBot="1">
      <c r="A71" s="9" t="s">
        <v>6</v>
      </c>
      <c r="B71" s="43">
        <f>SUM(B67:B68)</f>
        <v>832.25</v>
      </c>
      <c r="C71" s="47">
        <v>100</v>
      </c>
    </row>
    <row r="74" ht="12.75">
      <c r="A74" t="s">
        <v>58</v>
      </c>
    </row>
    <row r="76" spans="1:3" ht="14.25">
      <c r="A76" s="2" t="s">
        <v>44</v>
      </c>
      <c r="B76" s="2"/>
      <c r="C76" s="2"/>
    </row>
    <row r="77" ht="13.5" thickBot="1"/>
    <row r="78" spans="1:2" ht="12.75">
      <c r="A78" s="4" t="s">
        <v>54</v>
      </c>
      <c r="B78" s="7" t="s">
        <v>42</v>
      </c>
    </row>
    <row r="79" spans="1:2" ht="13.5" thickBot="1">
      <c r="A79" s="6"/>
      <c r="B79" s="38"/>
    </row>
    <row r="80" spans="1:2" ht="12.75">
      <c r="A80" s="5"/>
      <c r="B80" s="39"/>
    </row>
    <row r="81" spans="1:2" ht="12.75">
      <c r="A81" s="5" t="s">
        <v>45</v>
      </c>
      <c r="B81" s="40">
        <v>59.5</v>
      </c>
    </row>
    <row r="82" spans="1:2" ht="12.75">
      <c r="A82" s="5" t="s">
        <v>46</v>
      </c>
      <c r="B82" s="40">
        <v>46.25</v>
      </c>
    </row>
    <row r="83" spans="1:2" ht="12.75">
      <c r="A83" s="5" t="s">
        <v>47</v>
      </c>
      <c r="B83" s="40">
        <v>72.5</v>
      </c>
    </row>
    <row r="84" spans="1:2" ht="12.75">
      <c r="A84" s="5" t="s">
        <v>48</v>
      </c>
      <c r="B84" s="40">
        <v>72.75</v>
      </c>
    </row>
    <row r="85" spans="1:2" ht="12.75">
      <c r="A85" s="5" t="s">
        <v>49</v>
      </c>
      <c r="B85" s="40">
        <v>71</v>
      </c>
    </row>
    <row r="86" spans="1:2" ht="12.75">
      <c r="A86" s="5" t="s">
        <v>50</v>
      </c>
      <c r="B86" s="40">
        <v>71.5</v>
      </c>
    </row>
    <row r="87" spans="1:2" ht="12.75">
      <c r="A87" s="5" t="s">
        <v>51</v>
      </c>
      <c r="B87" s="40">
        <v>72.25</v>
      </c>
    </row>
    <row r="88" spans="1:2" ht="12.75">
      <c r="A88" s="5" t="s">
        <v>52</v>
      </c>
      <c r="B88" s="40">
        <v>72.25</v>
      </c>
    </row>
    <row r="89" spans="1:2" ht="12.75">
      <c r="A89" s="5" t="s">
        <v>53</v>
      </c>
      <c r="B89" s="40">
        <v>68.25</v>
      </c>
    </row>
    <row r="90" spans="1:2" ht="12.75">
      <c r="A90" s="5" t="s">
        <v>55</v>
      </c>
      <c r="B90" s="40">
        <v>82</v>
      </c>
    </row>
    <row r="91" spans="1:2" ht="13.5" thickBot="1">
      <c r="A91" s="5"/>
      <c r="B91" s="40"/>
    </row>
    <row r="92" spans="1:2" ht="12.75">
      <c r="A92" s="4"/>
      <c r="B92" s="37"/>
    </row>
    <row r="93" spans="1:3" ht="15.75" thickBot="1">
      <c r="A93" s="9" t="s">
        <v>6</v>
      </c>
      <c r="B93" s="41">
        <f>SUM(B81:B90)</f>
        <v>688.25</v>
      </c>
      <c r="C93" s="1"/>
    </row>
    <row r="96" spans="1:3" ht="14.25">
      <c r="A96" s="2" t="s">
        <v>57</v>
      </c>
      <c r="B96" s="2"/>
      <c r="C96" s="2"/>
    </row>
    <row r="97" ht="13.5" thickBot="1"/>
    <row r="98" spans="1:2" ht="12.75">
      <c r="A98" s="4" t="s">
        <v>54</v>
      </c>
      <c r="B98" s="7" t="s">
        <v>42</v>
      </c>
    </row>
    <row r="99" spans="1:2" ht="13.5" thickBot="1">
      <c r="A99" s="6"/>
      <c r="B99" s="38"/>
    </row>
    <row r="100" spans="1:2" ht="12.75">
      <c r="A100" s="5"/>
      <c r="B100" s="39"/>
    </row>
    <row r="101" spans="1:2" ht="12.75">
      <c r="A101" s="5" t="s">
        <v>39</v>
      </c>
      <c r="B101" s="40">
        <v>11.5</v>
      </c>
    </row>
    <row r="102" spans="1:2" ht="12.75">
      <c r="A102" s="5" t="s">
        <v>40</v>
      </c>
      <c r="B102" s="40">
        <v>44</v>
      </c>
    </row>
    <row r="103" spans="1:2" ht="12.75">
      <c r="A103" s="5" t="s">
        <v>41</v>
      </c>
      <c r="B103" s="40">
        <v>88.5</v>
      </c>
    </row>
    <row r="104" spans="1:2" ht="12.75">
      <c r="A104" s="5" t="s">
        <v>33</v>
      </c>
      <c r="B104" s="40">
        <v>0</v>
      </c>
    </row>
    <row r="105" spans="1:2" ht="13.5" thickBot="1">
      <c r="A105" s="5"/>
      <c r="B105" s="40"/>
    </row>
    <row r="106" spans="1:2" ht="12.75">
      <c r="A106" s="4"/>
      <c r="B106" s="37"/>
    </row>
    <row r="107" spans="1:3" ht="15.75" thickBot="1">
      <c r="A107" s="9" t="s">
        <v>6</v>
      </c>
      <c r="B107" s="41">
        <f>SUM(B101:B104)</f>
        <v>144</v>
      </c>
      <c r="C107" s="1"/>
    </row>
    <row r="110" spans="1:6" ht="15.75">
      <c r="A110" s="3" t="s">
        <v>101</v>
      </c>
      <c r="B110" s="3"/>
      <c r="C110" s="3"/>
      <c r="D110" s="3"/>
      <c r="E110" s="3"/>
      <c r="F110" s="3"/>
    </row>
    <row r="111" spans="1:6" ht="15.75">
      <c r="A111" s="3"/>
      <c r="B111" s="3"/>
      <c r="C111" s="3"/>
      <c r="D111" s="3"/>
      <c r="E111" s="3"/>
      <c r="F111" s="3"/>
    </row>
    <row r="112" spans="1:6" ht="15.75">
      <c r="A112" s="3"/>
      <c r="B112" s="3" t="s">
        <v>112</v>
      </c>
      <c r="C112" s="3"/>
      <c r="D112" s="3"/>
      <c r="E112" s="3"/>
      <c r="F112" s="3"/>
    </row>
    <row r="115" spans="1:3" ht="14.25">
      <c r="A115" s="2" t="s">
        <v>37</v>
      </c>
      <c r="B115" s="2"/>
      <c r="C115" s="2"/>
    </row>
    <row r="116" ht="13.5" thickBot="1"/>
    <row r="117" spans="1:3" ht="12.75">
      <c r="A117" s="4" t="s">
        <v>43</v>
      </c>
      <c r="B117" s="16" t="s">
        <v>42</v>
      </c>
      <c r="C117" s="21" t="s">
        <v>59</v>
      </c>
    </row>
    <row r="118" spans="1:3" ht="13.5" thickBot="1">
      <c r="A118" s="6"/>
      <c r="B118" s="6"/>
      <c r="C118" s="44"/>
    </row>
    <row r="119" spans="1:3" ht="12.75">
      <c r="A119" s="5"/>
      <c r="B119" s="5"/>
      <c r="C119" s="13"/>
    </row>
    <row r="120" spans="1:3" ht="12.75">
      <c r="A120" s="5" t="s">
        <v>38</v>
      </c>
      <c r="B120" s="42">
        <f>SUM(B146)</f>
        <v>698.5</v>
      </c>
      <c r="C120" s="46">
        <f>B120/B124*100</f>
        <v>86.12823674475956</v>
      </c>
    </row>
    <row r="121" spans="1:3" ht="12.75">
      <c r="A121" s="5" t="s">
        <v>56</v>
      </c>
      <c r="B121" s="42">
        <f>SUM(B158)</f>
        <v>112.5</v>
      </c>
      <c r="C121" s="46">
        <f>B121/B124*100</f>
        <v>13.871763255240444</v>
      </c>
    </row>
    <row r="122" spans="1:3" ht="13.5" thickBot="1">
      <c r="A122" s="5"/>
      <c r="B122" s="42"/>
      <c r="C122" s="45"/>
    </row>
    <row r="123" spans="1:3" ht="12.75">
      <c r="A123" s="4"/>
      <c r="B123" s="4"/>
      <c r="C123" s="44"/>
    </row>
    <row r="124" spans="1:3" ht="15.75" thickBot="1">
      <c r="A124" s="9" t="s">
        <v>6</v>
      </c>
      <c r="B124" s="43">
        <f>SUM(B120:B121)</f>
        <v>811</v>
      </c>
      <c r="C124" s="47">
        <v>100</v>
      </c>
    </row>
    <row r="127" ht="12.75">
      <c r="A127" t="s">
        <v>58</v>
      </c>
    </row>
    <row r="129" spans="1:3" ht="14.25">
      <c r="A129" s="2" t="s">
        <v>44</v>
      </c>
      <c r="B129" s="2"/>
      <c r="C129" s="2"/>
    </row>
    <row r="130" ht="13.5" thickBot="1"/>
    <row r="131" spans="1:2" ht="12.75">
      <c r="A131" s="4" t="s">
        <v>54</v>
      </c>
      <c r="B131" s="7" t="s">
        <v>42</v>
      </c>
    </row>
    <row r="132" spans="1:2" ht="13.5" thickBot="1">
      <c r="A132" s="6"/>
      <c r="B132" s="38"/>
    </row>
    <row r="133" spans="1:2" ht="12.75">
      <c r="A133" s="5"/>
      <c r="B133" s="39"/>
    </row>
    <row r="134" spans="1:2" ht="12.75">
      <c r="A134" s="5" t="s">
        <v>45</v>
      </c>
      <c r="B134" s="40">
        <v>40.5</v>
      </c>
    </row>
    <row r="135" spans="1:2" ht="12.75">
      <c r="A135" s="5" t="s">
        <v>46</v>
      </c>
      <c r="B135" s="40">
        <v>46.75</v>
      </c>
    </row>
    <row r="136" spans="1:2" ht="12.75">
      <c r="A136" s="5" t="s">
        <v>47</v>
      </c>
      <c r="B136" s="40">
        <v>72.5</v>
      </c>
    </row>
    <row r="137" spans="1:2" ht="12.75">
      <c r="A137" s="5" t="s">
        <v>48</v>
      </c>
      <c r="B137" s="40">
        <v>76</v>
      </c>
    </row>
    <row r="138" spans="1:2" ht="12.75">
      <c r="A138" s="5" t="s">
        <v>49</v>
      </c>
      <c r="B138" s="40">
        <v>68.75</v>
      </c>
    </row>
    <row r="139" spans="1:2" ht="12.75">
      <c r="A139" s="5" t="s">
        <v>50</v>
      </c>
      <c r="B139" s="40">
        <v>73</v>
      </c>
    </row>
    <row r="140" spans="1:2" ht="12.75">
      <c r="A140" s="5" t="s">
        <v>51</v>
      </c>
      <c r="B140" s="40">
        <v>84.5</v>
      </c>
    </row>
    <row r="141" spans="1:2" ht="12.75">
      <c r="A141" s="5" t="s">
        <v>52</v>
      </c>
      <c r="B141" s="40">
        <v>89</v>
      </c>
    </row>
    <row r="142" spans="1:2" ht="12.75">
      <c r="A142" s="5" t="s">
        <v>53</v>
      </c>
      <c r="B142" s="40">
        <v>56.25</v>
      </c>
    </row>
    <row r="143" spans="1:2" ht="12.75">
      <c r="A143" s="5" t="s">
        <v>55</v>
      </c>
      <c r="B143" s="40">
        <v>91.25</v>
      </c>
    </row>
    <row r="144" spans="1:2" ht="13.5" thickBot="1">
      <c r="A144" s="5"/>
      <c r="B144" s="40"/>
    </row>
    <row r="145" spans="1:2" ht="12.75">
      <c r="A145" s="4"/>
      <c r="B145" s="37"/>
    </row>
    <row r="146" spans="1:3" ht="15.75" thickBot="1">
      <c r="A146" s="9" t="s">
        <v>6</v>
      </c>
      <c r="B146" s="41">
        <f>SUM(B134:B143)</f>
        <v>698.5</v>
      </c>
      <c r="C146" s="1"/>
    </row>
    <row r="149" spans="1:3" ht="14.25">
      <c r="A149" s="2" t="s">
        <v>57</v>
      </c>
      <c r="B149" s="2"/>
      <c r="C149" s="2"/>
    </row>
    <row r="150" ht="13.5" thickBot="1"/>
    <row r="151" spans="1:2" ht="12.75">
      <c r="A151" s="4" t="s">
        <v>54</v>
      </c>
      <c r="B151" s="7" t="s">
        <v>42</v>
      </c>
    </row>
    <row r="152" spans="1:2" ht="13.5" thickBot="1">
      <c r="A152" s="6"/>
      <c r="B152" s="38"/>
    </row>
    <row r="153" spans="1:2" ht="12.75">
      <c r="A153" s="5"/>
      <c r="B153" s="39"/>
    </row>
    <row r="154" spans="1:2" ht="12.75">
      <c r="A154" s="5" t="s">
        <v>40</v>
      </c>
      <c r="B154" s="40">
        <v>10</v>
      </c>
    </row>
    <row r="155" spans="1:2" ht="12.75">
      <c r="A155" s="5" t="s">
        <v>41</v>
      </c>
      <c r="B155" s="40">
        <v>102.5</v>
      </c>
    </row>
    <row r="156" spans="1:2" ht="13.5" thickBot="1">
      <c r="A156" s="5"/>
      <c r="B156" s="40"/>
    </row>
    <row r="157" spans="1:2" ht="12.75">
      <c r="A157" s="4"/>
      <c r="B157" s="37"/>
    </row>
    <row r="158" spans="1:3" ht="15.75" thickBot="1">
      <c r="A158" s="9" t="s">
        <v>6</v>
      </c>
      <c r="B158" s="41">
        <f>SUM(B154:B155)</f>
        <v>112.5</v>
      </c>
      <c r="C158" s="1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Dechto</cp:lastModifiedBy>
  <cp:lastPrinted>2005-07-20T18:14:12Z</cp:lastPrinted>
  <dcterms:created xsi:type="dcterms:W3CDTF">2003-07-10T11:45:25Z</dcterms:created>
  <dcterms:modified xsi:type="dcterms:W3CDTF">2005-08-10T12:19:08Z</dcterms:modified>
  <cp:category/>
  <cp:version/>
  <cp:contentType/>
  <cp:contentStatus/>
</cp:coreProperties>
</file>