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Skutočnosť 1-6 roku2005" sheetId="1" r:id="rId1"/>
    <sheet name="Príloha č.1" sheetId="2" r:id="rId2"/>
    <sheet name="Príloha č.2" sheetId="3" r:id="rId3"/>
    <sheet name="Hárok1" sheetId="4" state="hidden" r:id="rId4"/>
    <sheet name="Príloha č.3" sheetId="5" r:id="rId5"/>
    <sheet name="List4" sheetId="6" state="hidden" r:id="rId6"/>
  </sheets>
  <definedNames/>
  <calcPr fullCalcOnLoad="1"/>
</workbook>
</file>

<file path=xl/sharedStrings.xml><?xml version="1.0" encoding="utf-8"?>
<sst xmlns="http://schemas.openxmlformats.org/spreadsheetml/2006/main" count="260" uniqueCount="199">
  <si>
    <t>p.č.</t>
  </si>
  <si>
    <t>špecifikácia</t>
  </si>
  <si>
    <t>návrh</t>
  </si>
  <si>
    <t>schválené</t>
  </si>
  <si>
    <t>plnenie rozpočtu</t>
  </si>
  <si>
    <t>v tis.Sk</t>
  </si>
  <si>
    <t xml:space="preserve">Oprava vonkajšej omietky vrát. opravy vstupov,predl.schodov, loggií, balkónov, okap. chodníkov,tmel. spojov a trhlín  </t>
  </si>
  <si>
    <t>1.</t>
  </si>
  <si>
    <t>drobná údržba podľa potreby</t>
  </si>
  <si>
    <t xml:space="preserve">1. </t>
  </si>
  <si>
    <t>IV.316 Gorkého 1- zdrav.stredisko</t>
  </si>
  <si>
    <t>3.</t>
  </si>
  <si>
    <t>II.502,II.503 Závodníka 33,35 - detská poliklinika</t>
  </si>
  <si>
    <t>5.</t>
  </si>
  <si>
    <t>I.442  Hlinku 11 - zubná poliklinika</t>
  </si>
  <si>
    <t>6.</t>
  </si>
  <si>
    <t>II.430 Falešníka 12, II.434 Falešníka 14 - bytové domy</t>
  </si>
  <si>
    <t>Spolu:</t>
  </si>
  <si>
    <t>Oprava vnútor.omietok vrátane obkladov, malieb, opráv podláh,dlažby,PVC</t>
  </si>
  <si>
    <t>2.</t>
  </si>
  <si>
    <t>II.434 Falešníka 14</t>
  </si>
  <si>
    <t>II.768 Murgaša 46</t>
  </si>
  <si>
    <t>Opravy striech vrátane náterov a opravy a nátery klampiarskych prvkov</t>
  </si>
  <si>
    <t>IV.548  Clementisa 40 - Hornonitrianske múzeum</t>
  </si>
  <si>
    <t>IV.319 Novackého 27 - ZOV 5000 obchody, reštaurácia</t>
  </si>
  <si>
    <t>II.502, Závodníka 33 - detská poliklinika</t>
  </si>
  <si>
    <t>I.58,I.59,I.60,I.61 Košovská 15,17,19,21- nocľaháreň,byt.domy</t>
  </si>
  <si>
    <t>7.</t>
  </si>
  <si>
    <t>I.115 Nábr.sv.Metoda 9 - Zväz invalidov</t>
  </si>
  <si>
    <t>8.</t>
  </si>
  <si>
    <t>II.922 Palárika 2,6 - podst.obč.vybavenosť (potraviny,zelenina)</t>
  </si>
  <si>
    <t xml:space="preserve">Stolárske opravy, zámočnícke, opr. okien, dverí a ostatných konšt. prvkov, zabud. predmetov vrátane náterov, </t>
  </si>
  <si>
    <t>osadenia mreží, opravy oplotenia apod.</t>
  </si>
  <si>
    <t>I.475 Hviezdoslavova 3 - úrady</t>
  </si>
  <si>
    <t>II.140 Bjornsona 11,13 - detská poliklinika</t>
  </si>
  <si>
    <t>Opravy rozvodov vody - vodoinštalácia vrátane výmeny vodomerov, opravy kanalizácie</t>
  </si>
  <si>
    <t xml:space="preserve">Opravy elektroinštalácie a bleskozvodov, odborné prehliadky s odstraňovaním závad </t>
  </si>
  <si>
    <t>I.475 Hviezdoslavova 3 - úrady - 4.posch.</t>
  </si>
  <si>
    <t>Požiarna technika</t>
  </si>
  <si>
    <t>odborné prehliadky a doplnenie požiarnej techniky</t>
  </si>
  <si>
    <t xml:space="preserve">Vykurovanie </t>
  </si>
  <si>
    <t>Košovská 15,17,19,21</t>
  </si>
  <si>
    <t>Hlinku 11</t>
  </si>
  <si>
    <t>Plynoinštalácia vrátane odborných prehliadok a výmeny plyn.spotrebičov</t>
  </si>
  <si>
    <t>Náklady na opravy a údržbu celkom:</t>
  </si>
  <si>
    <t>V Prievidzi 19. 07. 2005</t>
  </si>
  <si>
    <t>Vypracoval: Bc. Šemrinec</t>
  </si>
  <si>
    <t xml:space="preserve">špecifikácia </t>
  </si>
  <si>
    <t>plánované</t>
  </si>
  <si>
    <t>Deratizácia, jarná - jesenná, dezinsekcia</t>
  </si>
  <si>
    <t xml:space="preserve">povinná v zmysle VZN č.4 z r.1991na všetky objekty </t>
  </si>
  <si>
    <t>Čistenie kanalizácie</t>
  </si>
  <si>
    <t>podľa potreby</t>
  </si>
  <si>
    <t>Pohotovostná služba</t>
  </si>
  <si>
    <t>podľa zmluvy</t>
  </si>
  <si>
    <t>Znalecké posudky, projektové dokumentácie, revízie</t>
  </si>
  <si>
    <t>Náklady na služby nemateriálnej povahy celkom:</t>
  </si>
  <si>
    <t>Príloha č.1 - Tabuľka k vyhodnoteniu plnenia pol. 635006 - Oprava bytového a nebytového fondu</t>
  </si>
  <si>
    <t>Príloha č. 1 - Tabuľka k vyhodnoteniu plnenia pol. 637004 - Služby nemateriálnej povahy</t>
  </si>
  <si>
    <t>Príloha č. 2 - k plneniu rozpočtu SMMP za 1.-6. mesiac roku 2005.</t>
  </si>
  <si>
    <t>Prehľad o zaplatených bytoch za 1. - 6. mesiac v roku 2005.</t>
  </si>
  <si>
    <t>Por.</t>
  </si>
  <si>
    <t>Ulica</t>
  </si>
  <si>
    <t>Dom</t>
  </si>
  <si>
    <t>Nájomca bytu</t>
  </si>
  <si>
    <t>Vchod</t>
  </si>
  <si>
    <t xml:space="preserve">Kúpna </t>
  </si>
  <si>
    <t>Cena</t>
  </si>
  <si>
    <t xml:space="preserve">Splátka </t>
  </si>
  <si>
    <t>Do fondu</t>
  </si>
  <si>
    <t xml:space="preserve">Zaplatil </t>
  </si>
  <si>
    <t>Dátum</t>
  </si>
  <si>
    <t>číslo</t>
  </si>
  <si>
    <t>cena bytu</t>
  </si>
  <si>
    <t>pozemku</t>
  </si>
  <si>
    <t>za byt</t>
  </si>
  <si>
    <t>opráv</t>
  </si>
  <si>
    <t>spolu</t>
  </si>
  <si>
    <t>zaplatenia</t>
  </si>
  <si>
    <t>Malookružná, J.Kráľa</t>
  </si>
  <si>
    <t>Baláž Marek</t>
  </si>
  <si>
    <t>32/1</t>
  </si>
  <si>
    <t>32/2</t>
  </si>
  <si>
    <t>Malookružná</t>
  </si>
  <si>
    <t>Krajčík Štefan</t>
  </si>
  <si>
    <t>43/2</t>
  </si>
  <si>
    <t>Gorkého</t>
  </si>
  <si>
    <t>Mešťanek Alojz</t>
  </si>
  <si>
    <t>27/9</t>
  </si>
  <si>
    <t>Králiková R.</t>
  </si>
  <si>
    <t>35/3</t>
  </si>
  <si>
    <t>Š.Králika</t>
  </si>
  <si>
    <t>Angelika Kotlárová</t>
  </si>
  <si>
    <t>11/2</t>
  </si>
  <si>
    <t>Dubanová Monika</t>
  </si>
  <si>
    <t>3/21</t>
  </si>
  <si>
    <t>Makovického</t>
  </si>
  <si>
    <t>Šimko Stanislav</t>
  </si>
  <si>
    <t>2/1</t>
  </si>
  <si>
    <t>Baniča</t>
  </si>
  <si>
    <t>Langer Ladislav</t>
  </si>
  <si>
    <t>6/1</t>
  </si>
  <si>
    <t>Ondrejova</t>
  </si>
  <si>
    <t>Užák Jozef</t>
  </si>
  <si>
    <t>4/6</t>
  </si>
  <si>
    <t>Rázusa</t>
  </si>
  <si>
    <t>Hlinková Mária</t>
  </si>
  <si>
    <t>38/2</t>
  </si>
  <si>
    <t>Veľkonecpalska</t>
  </si>
  <si>
    <t>Buša Jozef</t>
  </si>
  <si>
    <t>75/5</t>
  </si>
  <si>
    <t>Kútovská</t>
  </si>
  <si>
    <t>Ján Krasko</t>
  </si>
  <si>
    <t>7/1</t>
  </si>
  <si>
    <t>Urbárska</t>
  </si>
  <si>
    <t>Bányi Marián</t>
  </si>
  <si>
    <t>1/10</t>
  </si>
  <si>
    <t>Energetikov</t>
  </si>
  <si>
    <t>Mgr. Nikmon Teodor</t>
  </si>
  <si>
    <t>19/5</t>
  </si>
  <si>
    <t>Spolu</t>
  </si>
  <si>
    <t>Vypracoval :  Richter</t>
  </si>
  <si>
    <t>dňa  18. 7. 2005</t>
  </si>
  <si>
    <t>Zostatok</t>
  </si>
  <si>
    <t>Dlhodobá pohľ. voči THM prevzatá z MsÚ</t>
  </si>
  <si>
    <t>Príloha č. 3 k plneniu rozpočtu SMMP za 1. - 6. mesiac roku 2005</t>
  </si>
  <si>
    <t>Informácia o stave a vývoji pohľadávok pohľadávok SMMP</t>
  </si>
  <si>
    <t>v tis. SK</t>
  </si>
  <si>
    <t>Pohľadávka</t>
  </si>
  <si>
    <t>Stav</t>
  </si>
  <si>
    <t>Predpis</t>
  </si>
  <si>
    <t>Vysporiadanie</t>
  </si>
  <si>
    <t>k 31.12.04</t>
  </si>
  <si>
    <t>1-6/05</t>
  </si>
  <si>
    <t>Dlhodobá pohľ. voči THM</t>
  </si>
  <si>
    <t>Iné pohľ. - THM rôzne</t>
  </si>
  <si>
    <t>Iné pohľ. voči HC Pa</t>
  </si>
  <si>
    <t>Odberatelia nájomné za nebytové priestory</t>
  </si>
  <si>
    <t>Odberatelia nájomné za byty</t>
  </si>
  <si>
    <t>Iné pohľadávky - na refakturáciu</t>
  </si>
  <si>
    <t>Pohľ. za obyvateľstvo za odpredaj bytov a nebyt. priest.</t>
  </si>
  <si>
    <t>Zaplat. dod. faktúry - vyúčtovanie 05</t>
  </si>
  <si>
    <t>SPOLU</t>
  </si>
  <si>
    <t xml:space="preserve">           Michalíková</t>
  </si>
  <si>
    <t>dňa  18. 7. 2004</t>
  </si>
  <si>
    <t>dňa 18. 7. 2005</t>
  </si>
  <si>
    <t>Vypracoval : Richter</t>
  </si>
  <si>
    <t>HOSPODÁRSKY  VÝSLEDOK</t>
  </si>
  <si>
    <t xml:space="preserve">                           - ostatné služby</t>
  </si>
  <si>
    <t>Predpis služieb     - za teplo byty a nebyty</t>
  </si>
  <si>
    <t>II.</t>
  </si>
  <si>
    <t>Bežné výdavky spolu</t>
  </si>
  <si>
    <t>Ost. bež. transf. - Dom pomoci osamelým matkám</t>
  </si>
  <si>
    <t>Ost. bež. transf. - Kluby dôchodcov</t>
  </si>
  <si>
    <t>Ost. bež. transf. - Košovská cesta</t>
  </si>
  <si>
    <t>Ost. bež.transf. - Ciglianska cesta</t>
  </si>
  <si>
    <t>Bežné transfery</t>
  </si>
  <si>
    <t>Reprezentačné</t>
  </si>
  <si>
    <t xml:space="preserve">Služby nemateriálnej povahy /ostatné/ </t>
  </si>
  <si>
    <t>Služby nemat. povahy na spravovanom majetku</t>
  </si>
  <si>
    <t>Odvod do fondu opráv a za správu</t>
  </si>
  <si>
    <t>Poistné majetku</t>
  </si>
  <si>
    <t>Daň z nehnuteľnosti</t>
  </si>
  <si>
    <t>Materiálne zabezpečenie činnosti</t>
  </si>
  <si>
    <t>Príspevok do doplnkových dôchodkových poisťovní</t>
  </si>
  <si>
    <t>Stravné</t>
  </si>
  <si>
    <t>Odmeny za práce vykonávané mimo prac. pomeru</t>
  </si>
  <si>
    <t>Prídel do sociálneho fondu</t>
  </si>
  <si>
    <t>Odvody do poisťovní</t>
  </si>
  <si>
    <t>Mzdy</t>
  </si>
  <si>
    <t>- odpisy</t>
  </si>
  <si>
    <t>Údržba bytového a nebytového fondu</t>
  </si>
  <si>
    <t>Náklady</t>
  </si>
  <si>
    <t>I.</t>
  </si>
  <si>
    <t>Nedaňové príjmy spolu</t>
  </si>
  <si>
    <t>Na iné - Košovská cesta</t>
  </si>
  <si>
    <t>Na iné - Dom pomoci osamelým matkám</t>
  </si>
  <si>
    <t>Na iné - Kluby dôchodcov</t>
  </si>
  <si>
    <t>Na iné - Ciglianska cesta</t>
  </si>
  <si>
    <t>Transfery na rôznej úrovni</t>
  </si>
  <si>
    <t>Ostatné neplánované výnosy</t>
  </si>
  <si>
    <t>Z prenajatých nebytových priestorov</t>
  </si>
  <si>
    <t>Z prenajatých bytov</t>
  </si>
  <si>
    <t>Výnosy</t>
  </si>
  <si>
    <t>%</t>
  </si>
  <si>
    <t>1- 6 2005</t>
  </si>
  <si>
    <t xml:space="preserve"> 1- 6 2005</t>
  </si>
  <si>
    <t xml:space="preserve"> rok 2005</t>
  </si>
  <si>
    <t>v tis. Sk</t>
  </si>
  <si>
    <t>činnosť</t>
  </si>
  <si>
    <t>rozpočet</t>
  </si>
  <si>
    <t>Skutočnosť</t>
  </si>
  <si>
    <t>Podnik.</t>
  </si>
  <si>
    <t>Hlavná</t>
  </si>
  <si>
    <t>Schválený</t>
  </si>
  <si>
    <t>UKAZOVATEĽ</t>
  </si>
  <si>
    <t>Položka</t>
  </si>
  <si>
    <t>Skutočnosť za obdobie od 1.1.2005 - 30.6.2005</t>
  </si>
  <si>
    <t>Plnenie rozpočtu príspevkovej organizácie" Správa majetku mesta Prievidza"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</si>
</sst>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Sk&quot;"/>
    <numFmt numFmtId="165" formatCode="#,##0.00\ &quot;Sk&quot;"/>
    <numFmt numFmtId="166" formatCode="#.##0.00,&quot;Sk&quot;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0"/>
    </font>
    <font>
      <b/>
      <sz val="16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b/>
      <sz val="12"/>
      <name val="Arial MT Black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14" fontId="6" fillId="0" borderId="2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5" xfId="0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3" fontId="7" fillId="2" borderId="5" xfId="0" applyNumberFormat="1" applyFont="1" applyFill="1" applyBorder="1" applyAlignment="1">
      <alignment/>
    </xf>
    <xf numFmtId="3" fontId="6" fillId="2" borderId="5" xfId="0" applyNumberFormat="1" applyFont="1" applyFill="1" applyBorder="1" applyAlignment="1">
      <alignment/>
    </xf>
    <xf numFmtId="0" fontId="6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3" fontId="6" fillId="0" borderId="7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0" fontId="6" fillId="0" borderId="5" xfId="0" applyFont="1" applyBorder="1" applyAlignment="1">
      <alignment horizontal="left"/>
    </xf>
    <xf numFmtId="3" fontId="6" fillId="0" borderId="5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3" fontId="6" fillId="2" borderId="10" xfId="0" applyNumberFormat="1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3" fontId="7" fillId="2" borderId="1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3" fontId="7" fillId="0" borderId="5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3" fontId="6" fillId="0" borderId="2" xfId="0" applyNumberFormat="1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centerContinuous"/>
    </xf>
    <xf numFmtId="3" fontId="7" fillId="0" borderId="5" xfId="0" applyNumberFormat="1" applyFont="1" applyBorder="1" applyAlignment="1">
      <alignment/>
    </xf>
    <xf numFmtId="3" fontId="7" fillId="2" borderId="5" xfId="0" applyNumberFormat="1" applyFont="1" applyFill="1" applyBorder="1" applyAlignment="1">
      <alignment/>
    </xf>
    <xf numFmtId="3" fontId="9" fillId="2" borderId="5" xfId="0" applyNumberFormat="1" applyFont="1" applyFill="1" applyBorder="1" applyAlignment="1">
      <alignment/>
    </xf>
    <xf numFmtId="0" fontId="6" fillId="0" borderId="13" xfId="0" applyFont="1" applyBorder="1" applyAlignment="1">
      <alignment/>
    </xf>
    <xf numFmtId="0" fontId="7" fillId="0" borderId="14" xfId="0" applyFont="1" applyBorder="1" applyAlignment="1">
      <alignment horizontal="centerContinuous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10" fillId="0" borderId="0" xfId="0" applyFont="1" applyAlignment="1">
      <alignment horizontal="left"/>
    </xf>
    <xf numFmtId="0" fontId="7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/>
    </xf>
    <xf numFmtId="0" fontId="7" fillId="0" borderId="7" xfId="0" applyFont="1" applyBorder="1" applyAlignment="1">
      <alignment/>
    </xf>
    <xf numFmtId="0" fontId="6" fillId="0" borderId="7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26" xfId="0" applyFont="1" applyBorder="1" applyAlignment="1">
      <alignment horizontal="center"/>
    </xf>
    <xf numFmtId="0" fontId="13" fillId="0" borderId="26" xfId="0" applyFont="1" applyBorder="1" applyAlignment="1">
      <alignment horizontal="center" vertical="top" wrapText="1"/>
    </xf>
    <xf numFmtId="0" fontId="13" fillId="0" borderId="26" xfId="0" applyFont="1" applyFill="1" applyBorder="1" applyAlignment="1" applyProtection="1">
      <alignment horizontal="center" vertical="top" wrapText="1"/>
      <protection/>
    </xf>
    <xf numFmtId="1" fontId="13" fillId="0" borderId="26" xfId="0" applyNumberFormat="1" applyFont="1" applyFill="1" applyBorder="1" applyAlignment="1" applyProtection="1">
      <alignment horizontal="center" vertical="top" wrapText="1"/>
      <protection/>
    </xf>
    <xf numFmtId="1" fontId="13" fillId="0" borderId="26" xfId="0" applyNumberFormat="1" applyFont="1" applyFill="1" applyBorder="1" applyAlignment="1" applyProtection="1">
      <alignment horizontal="center" vertical="top" wrapText="1"/>
      <protection/>
    </xf>
    <xf numFmtId="0" fontId="13" fillId="0" borderId="26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/>
    </xf>
    <xf numFmtId="0" fontId="13" fillId="0" borderId="27" xfId="0" applyFont="1" applyBorder="1" applyAlignment="1">
      <alignment horizontal="center" vertical="top" wrapText="1"/>
    </xf>
    <xf numFmtId="0" fontId="13" fillId="0" borderId="27" xfId="0" applyFont="1" applyFill="1" applyBorder="1" applyAlignment="1" applyProtection="1">
      <alignment horizontal="center" vertical="top" wrapText="1"/>
      <protection/>
    </xf>
    <xf numFmtId="1" fontId="13" fillId="0" borderId="27" xfId="0" applyNumberFormat="1" applyFont="1" applyFill="1" applyBorder="1" applyAlignment="1" applyProtection="1">
      <alignment horizontal="center" vertical="top" wrapText="1"/>
      <protection/>
    </xf>
    <xf numFmtId="1" fontId="13" fillId="0" borderId="27" xfId="0" applyNumberFormat="1" applyFont="1" applyFill="1" applyBorder="1" applyAlignment="1" applyProtection="1">
      <alignment horizontal="center" vertical="top" wrapText="1"/>
      <protection/>
    </xf>
    <xf numFmtId="0" fontId="13" fillId="0" borderId="27" xfId="0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/>
    </xf>
    <xf numFmtId="0" fontId="13" fillId="0" borderId="28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13" fillId="0" borderId="28" xfId="0" applyFont="1" applyBorder="1" applyAlignment="1">
      <alignment horizontal="left"/>
    </xf>
    <xf numFmtId="49" fontId="13" fillId="0" borderId="28" xfId="0" applyNumberFormat="1" applyFont="1" applyBorder="1" applyAlignment="1">
      <alignment horizontal="right"/>
    </xf>
    <xf numFmtId="164" fontId="13" fillId="0" borderId="28" xfId="0" applyNumberFormat="1" applyFont="1" applyBorder="1" applyAlignment="1">
      <alignment horizontal="center"/>
    </xf>
    <xf numFmtId="164" fontId="13" fillId="0" borderId="28" xfId="0" applyNumberFormat="1" applyFont="1" applyBorder="1" applyAlignment="1">
      <alignment horizontal="right"/>
    </xf>
    <xf numFmtId="14" fontId="0" fillId="0" borderId="28" xfId="0" applyNumberFormat="1" applyBorder="1" applyAlignment="1">
      <alignment/>
    </xf>
    <xf numFmtId="0" fontId="0" fillId="0" borderId="5" xfId="0" applyBorder="1" applyAlignment="1">
      <alignment horizontal="center"/>
    </xf>
    <xf numFmtId="0" fontId="13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13" fillId="0" borderId="5" xfId="0" applyFont="1" applyBorder="1" applyAlignment="1">
      <alignment horizontal="left"/>
    </xf>
    <xf numFmtId="49" fontId="13" fillId="0" borderId="5" xfId="0" applyNumberFormat="1" applyFont="1" applyBorder="1" applyAlignment="1">
      <alignment horizontal="right"/>
    </xf>
    <xf numFmtId="164" fontId="13" fillId="0" borderId="5" xfId="0" applyNumberFormat="1" applyFont="1" applyBorder="1" applyAlignment="1">
      <alignment horizontal="center"/>
    </xf>
    <xf numFmtId="164" fontId="13" fillId="0" borderId="5" xfId="0" applyNumberFormat="1" applyFont="1" applyBorder="1" applyAlignment="1">
      <alignment horizontal="right"/>
    </xf>
    <xf numFmtId="14" fontId="0" fillId="0" borderId="5" xfId="0" applyNumberFormat="1" applyBorder="1" applyAlignment="1">
      <alignment/>
    </xf>
    <xf numFmtId="0" fontId="13" fillId="0" borderId="5" xfId="0" applyFont="1" applyBorder="1" applyAlignment="1">
      <alignment horizontal="left"/>
    </xf>
    <xf numFmtId="14" fontId="0" fillId="0" borderId="5" xfId="0" applyNumberFormat="1" applyFill="1" applyBorder="1" applyAlignment="1">
      <alignment/>
    </xf>
    <xf numFmtId="49" fontId="13" fillId="0" borderId="5" xfId="0" applyNumberFormat="1" applyFont="1" applyBorder="1" applyAlignment="1">
      <alignment horizontal="right"/>
    </xf>
    <xf numFmtId="0" fontId="13" fillId="0" borderId="5" xfId="0" applyFont="1" applyFill="1" applyBorder="1" applyAlignment="1" applyProtection="1">
      <alignment horizontal="left"/>
      <protection/>
    </xf>
    <xf numFmtId="49" fontId="13" fillId="0" borderId="5" xfId="0" applyNumberFormat="1" applyFont="1" applyFill="1" applyBorder="1" applyAlignment="1" applyProtection="1">
      <alignment horizontal="right"/>
      <protection/>
    </xf>
    <xf numFmtId="164" fontId="13" fillId="0" borderId="5" xfId="0" applyNumberFormat="1" applyFont="1" applyFill="1" applyBorder="1" applyAlignment="1">
      <alignment horizontal="center"/>
    </xf>
    <xf numFmtId="164" fontId="13" fillId="0" borderId="5" xfId="0" applyNumberFormat="1" applyFont="1" applyFill="1" applyBorder="1" applyAlignment="1" applyProtection="1">
      <alignment horizontal="right"/>
      <protection/>
    </xf>
    <xf numFmtId="164" fontId="13" fillId="0" borderId="5" xfId="0" applyNumberFormat="1" applyFont="1" applyFill="1" applyBorder="1" applyAlignment="1">
      <alignment horizontal="right"/>
    </xf>
    <xf numFmtId="0" fontId="0" fillId="0" borderId="29" xfId="0" applyBorder="1" applyAlignment="1">
      <alignment horizontal="center"/>
    </xf>
    <xf numFmtId="0" fontId="13" fillId="0" borderId="29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13" fillId="0" borderId="29" xfId="0" applyFont="1" applyBorder="1" applyAlignment="1">
      <alignment horizontal="left"/>
    </xf>
    <xf numFmtId="49" fontId="13" fillId="0" borderId="29" xfId="0" applyNumberFormat="1" applyFont="1" applyBorder="1" applyAlignment="1">
      <alignment horizontal="right"/>
    </xf>
    <xf numFmtId="164" fontId="13" fillId="0" borderId="29" xfId="0" applyNumberFormat="1" applyFont="1" applyBorder="1" applyAlignment="1">
      <alignment horizontal="center"/>
    </xf>
    <xf numFmtId="164" fontId="13" fillId="0" borderId="29" xfId="0" applyNumberFormat="1" applyFont="1" applyBorder="1" applyAlignment="1">
      <alignment horizontal="right"/>
    </xf>
    <xf numFmtId="14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14" fillId="0" borderId="30" xfId="0" applyFont="1" applyBorder="1" applyAlignment="1">
      <alignment/>
    </xf>
    <xf numFmtId="164" fontId="14" fillId="0" borderId="30" xfId="0" applyNumberFormat="1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13" fillId="0" borderId="27" xfId="0" applyFont="1" applyBorder="1" applyAlignment="1">
      <alignment/>
    </xf>
    <xf numFmtId="49" fontId="0" fillId="0" borderId="27" xfId="0" applyNumberFormat="1" applyBorder="1" applyAlignment="1">
      <alignment horizontal="center"/>
    </xf>
    <xf numFmtId="0" fontId="0" fillId="0" borderId="27" xfId="0" applyBorder="1" applyAlignment="1">
      <alignment/>
    </xf>
    <xf numFmtId="0" fontId="13" fillId="0" borderId="31" xfId="0" applyFont="1" applyBorder="1" applyAlignment="1">
      <alignment horizontal="center"/>
    </xf>
    <xf numFmtId="0" fontId="13" fillId="0" borderId="31" xfId="0" applyFont="1" applyBorder="1" applyAlignment="1">
      <alignment/>
    </xf>
    <xf numFmtId="3" fontId="13" fillId="0" borderId="32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0" fontId="13" fillId="0" borderId="33" xfId="0" applyFont="1" applyBorder="1" applyAlignment="1">
      <alignment horizontal="center"/>
    </xf>
    <xf numFmtId="0" fontId="13" fillId="0" borderId="34" xfId="0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3" fontId="0" fillId="0" borderId="34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13" fillId="0" borderId="30" xfId="0" applyFont="1" applyFill="1" applyBorder="1" applyAlignment="1">
      <alignment/>
    </xf>
    <xf numFmtId="3" fontId="0" fillId="0" borderId="30" xfId="0" applyNumberFormat="1" applyBorder="1" applyAlignment="1">
      <alignment/>
    </xf>
    <xf numFmtId="2" fontId="0" fillId="0" borderId="35" xfId="0" applyNumberFormat="1" applyBorder="1" applyAlignment="1">
      <alignment/>
    </xf>
    <xf numFmtId="3" fontId="15" fillId="0" borderId="35" xfId="0" applyNumberFormat="1" applyFont="1" applyBorder="1" applyAlignment="1">
      <alignment/>
    </xf>
    <xf numFmtId="0" fontId="12" fillId="0" borderId="35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36" xfId="0" applyBorder="1" applyAlignment="1">
      <alignment horizontal="center"/>
    </xf>
    <xf numFmtId="3" fontId="0" fillId="0" borderId="35" xfId="0" applyNumberFormat="1" applyBorder="1" applyAlignment="1">
      <alignment/>
    </xf>
    <xf numFmtId="0" fontId="17" fillId="0" borderId="35" xfId="0" applyFont="1" applyBorder="1" applyAlignment="1">
      <alignment/>
    </xf>
    <xf numFmtId="2" fontId="0" fillId="0" borderId="36" xfId="0" applyNumberFormat="1" applyBorder="1" applyAlignment="1">
      <alignment/>
    </xf>
    <xf numFmtId="3" fontId="0" fillId="0" borderId="38" xfId="0" applyNumberFormat="1" applyBorder="1" applyAlignment="1">
      <alignment/>
    </xf>
    <xf numFmtId="0" fontId="13" fillId="0" borderId="37" xfId="0" applyFont="1" applyBorder="1" applyAlignment="1">
      <alignment/>
    </xf>
    <xf numFmtId="0" fontId="13" fillId="0" borderId="36" xfId="0" applyFont="1" applyBorder="1" applyAlignment="1">
      <alignment/>
    </xf>
    <xf numFmtId="0" fontId="17" fillId="0" borderId="36" xfId="0" applyFont="1" applyBorder="1" applyAlignment="1">
      <alignment/>
    </xf>
    <xf numFmtId="0" fontId="14" fillId="0" borderId="36" xfId="0" applyFont="1" applyBorder="1" applyAlignment="1">
      <alignment/>
    </xf>
    <xf numFmtId="49" fontId="0" fillId="0" borderId="36" xfId="0" applyNumberFormat="1" applyBorder="1" applyAlignment="1">
      <alignment horizontal="left"/>
    </xf>
    <xf numFmtId="3" fontId="13" fillId="0" borderId="36" xfId="0" applyNumberFormat="1" applyFont="1" applyBorder="1" applyAlignment="1">
      <alignment/>
    </xf>
    <xf numFmtId="0" fontId="13" fillId="0" borderId="36" xfId="0" applyFont="1" applyBorder="1" applyAlignment="1">
      <alignment/>
    </xf>
    <xf numFmtId="49" fontId="0" fillId="0" borderId="36" xfId="0" applyNumberFormat="1" applyBorder="1" applyAlignment="1">
      <alignment/>
    </xf>
    <xf numFmtId="3" fontId="0" fillId="0" borderId="39" xfId="0" applyNumberFormat="1" applyBorder="1" applyAlignment="1">
      <alignment/>
    </xf>
    <xf numFmtId="0" fontId="0" fillId="0" borderId="39" xfId="0" applyBorder="1" applyAlignment="1">
      <alignment/>
    </xf>
    <xf numFmtId="2" fontId="0" fillId="0" borderId="38" xfId="0" applyNumberFormat="1" applyBorder="1" applyAlignment="1">
      <alignment/>
    </xf>
    <xf numFmtId="0" fontId="13" fillId="0" borderId="38" xfId="0" applyFont="1" applyBorder="1" applyAlignment="1">
      <alignment/>
    </xf>
    <xf numFmtId="0" fontId="13" fillId="0" borderId="36" xfId="0" applyFont="1" applyBorder="1" applyAlignment="1">
      <alignment horizontal="center"/>
    </xf>
    <xf numFmtId="0" fontId="17" fillId="0" borderId="37" xfId="0" applyFont="1" applyBorder="1" applyAlignment="1">
      <alignment/>
    </xf>
    <xf numFmtId="0" fontId="17" fillId="0" borderId="40" xfId="0" applyFont="1" applyBorder="1" applyAlignment="1">
      <alignment/>
    </xf>
    <xf numFmtId="0" fontId="0" fillId="0" borderId="31" xfId="0" applyBorder="1" applyAlignment="1">
      <alignment/>
    </xf>
    <xf numFmtId="2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41" xfId="0" applyBorder="1" applyAlignment="1">
      <alignment/>
    </xf>
    <xf numFmtId="0" fontId="0" fillId="0" borderId="2" xfId="0" applyBorder="1" applyAlignment="1">
      <alignment/>
    </xf>
    <xf numFmtId="0" fontId="14" fillId="0" borderId="2" xfId="0" applyFont="1" applyBorder="1" applyAlignment="1">
      <alignment/>
    </xf>
    <xf numFmtId="0" fontId="14" fillId="0" borderId="42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0" fillId="0" borderId="42" xfId="0" applyBorder="1" applyAlignment="1">
      <alignment/>
    </xf>
    <xf numFmtId="0" fontId="14" fillId="0" borderId="36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/>
    </xf>
    <xf numFmtId="0" fontId="18" fillId="0" borderId="11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11.28125" style="0" customWidth="1"/>
    <col min="2" max="2" width="44.00390625" style="0" customWidth="1"/>
    <col min="3" max="3" width="13.28125" style="0" customWidth="1"/>
    <col min="4" max="4" width="12.140625" style="0" customWidth="1"/>
    <col min="5" max="5" width="11.28125" style="0" customWidth="1"/>
    <col min="6" max="6" width="11.8515625" style="0" customWidth="1"/>
    <col min="7" max="7" width="11.57421875" style="0" customWidth="1"/>
  </cols>
  <sheetData>
    <row r="1" ht="15.75">
      <c r="A1" s="190" t="s">
        <v>198</v>
      </c>
    </row>
    <row r="2" spans="1:2" ht="15.75">
      <c r="A2" s="190"/>
      <c r="B2" s="76"/>
    </row>
    <row r="3" ht="15.75">
      <c r="A3" s="190" t="s">
        <v>197</v>
      </c>
    </row>
    <row r="4" spans="1:7" ht="15.75">
      <c r="A4" s="189"/>
      <c r="B4" s="188"/>
      <c r="G4" s="126" t="s">
        <v>188</v>
      </c>
    </row>
    <row r="5" spans="1:7" ht="12.75">
      <c r="A5" s="187" t="s">
        <v>196</v>
      </c>
      <c r="B5" s="182" t="s">
        <v>195</v>
      </c>
      <c r="C5" s="185" t="s">
        <v>194</v>
      </c>
      <c r="D5" s="186" t="s">
        <v>193</v>
      </c>
      <c r="E5" s="185" t="s">
        <v>192</v>
      </c>
      <c r="F5" s="184" t="s">
        <v>191</v>
      </c>
      <c r="G5" s="174"/>
    </row>
    <row r="6" spans="1:7" ht="12.75">
      <c r="A6" s="159"/>
      <c r="B6" s="182"/>
      <c r="C6" s="182" t="s">
        <v>190</v>
      </c>
      <c r="D6" s="183" t="s">
        <v>189</v>
      </c>
      <c r="E6" s="182" t="s">
        <v>189</v>
      </c>
      <c r="F6" s="181" t="s">
        <v>77</v>
      </c>
      <c r="G6" s="148"/>
    </row>
    <row r="7" spans="1:7" ht="13.5" thickBot="1">
      <c r="A7" s="180"/>
      <c r="B7" s="179" t="s">
        <v>188</v>
      </c>
      <c r="C7" s="179" t="s">
        <v>187</v>
      </c>
      <c r="D7" s="178" t="s">
        <v>186</v>
      </c>
      <c r="E7" s="178" t="s">
        <v>186</v>
      </c>
      <c r="F7" s="178" t="s">
        <v>185</v>
      </c>
      <c r="G7" s="178" t="s">
        <v>184</v>
      </c>
    </row>
    <row r="8" spans="1:7" ht="13.5" thickTop="1">
      <c r="A8" s="177">
        <v>200</v>
      </c>
      <c r="B8" s="177" t="s">
        <v>183</v>
      </c>
      <c r="C8" s="176"/>
      <c r="D8" s="176"/>
      <c r="E8" s="176"/>
      <c r="F8" s="175"/>
      <c r="G8" s="175"/>
    </row>
    <row r="9" spans="1:7" ht="12.75">
      <c r="A9" s="174">
        <v>212003</v>
      </c>
      <c r="B9" s="148" t="s">
        <v>182</v>
      </c>
      <c r="C9" s="149">
        <v>6000</v>
      </c>
      <c r="D9" s="173">
        <v>2536</v>
      </c>
      <c r="E9" s="173"/>
      <c r="F9" s="173">
        <f>SUM(D9:E9)</f>
        <v>2536</v>
      </c>
      <c r="G9" s="172">
        <f>SUM(F9/C9)*100</f>
        <v>42.266666666666666</v>
      </c>
    </row>
    <row r="10" spans="1:7" ht="12.75">
      <c r="A10" s="148">
        <v>212003</v>
      </c>
      <c r="B10" s="148" t="s">
        <v>181</v>
      </c>
      <c r="C10" s="149">
        <v>9697</v>
      </c>
      <c r="D10" s="149">
        <v>0</v>
      </c>
      <c r="E10" s="149">
        <v>4892</v>
      </c>
      <c r="F10" s="149">
        <f>SUM(D10:E10)</f>
        <v>4892</v>
      </c>
      <c r="G10" s="154">
        <f>SUM(F10/C10)*100</f>
        <v>50.448592348148914</v>
      </c>
    </row>
    <row r="11" spans="1:7" ht="12.75">
      <c r="A11" s="148">
        <v>222200</v>
      </c>
      <c r="B11" s="148" t="s">
        <v>180</v>
      </c>
      <c r="C11" s="149"/>
      <c r="D11" s="149">
        <v>588</v>
      </c>
      <c r="E11" s="149">
        <v>352</v>
      </c>
      <c r="F11" s="149">
        <f>SUM(D11:E11)</f>
        <v>940</v>
      </c>
      <c r="G11" s="154"/>
    </row>
    <row r="12" spans="1:7" ht="12.75">
      <c r="A12" s="159">
        <v>313</v>
      </c>
      <c r="B12" s="159" t="s">
        <v>179</v>
      </c>
      <c r="C12" s="148"/>
      <c r="D12" s="148"/>
      <c r="E12" s="148"/>
      <c r="F12" s="149"/>
      <c r="G12" s="154"/>
    </row>
    <row r="13" spans="1:7" ht="12.75">
      <c r="A13" s="157">
        <v>313200</v>
      </c>
      <c r="B13" s="156" t="s">
        <v>178</v>
      </c>
      <c r="C13" s="149">
        <v>15</v>
      </c>
      <c r="D13" s="149"/>
      <c r="E13" s="149"/>
      <c r="F13" s="149">
        <f>SUM(D13:E13)</f>
        <v>0</v>
      </c>
      <c r="G13" s="154">
        <f>SUM(F13/C13)*100</f>
        <v>0</v>
      </c>
    </row>
    <row r="14" spans="1:7" ht="12.75">
      <c r="A14" s="157">
        <v>313200</v>
      </c>
      <c r="B14" s="156" t="s">
        <v>177</v>
      </c>
      <c r="C14" s="149">
        <v>213</v>
      </c>
      <c r="D14" s="149"/>
      <c r="E14" s="149"/>
      <c r="F14" s="149">
        <f>SUM(D14:E14)</f>
        <v>0</v>
      </c>
      <c r="G14" s="154">
        <f>SUM(F14/C14)*100</f>
        <v>0</v>
      </c>
    </row>
    <row r="15" spans="1:7" ht="12.75">
      <c r="A15" s="157">
        <v>313200</v>
      </c>
      <c r="B15" s="156" t="s">
        <v>176</v>
      </c>
      <c r="C15" s="149">
        <v>300</v>
      </c>
      <c r="D15" s="149"/>
      <c r="E15" s="149"/>
      <c r="F15" s="149">
        <f>SUM(D15:E15)</f>
        <v>0</v>
      </c>
      <c r="G15" s="154">
        <f>SUM(F15/C15)*100</f>
        <v>0</v>
      </c>
    </row>
    <row r="16" spans="1:7" ht="13.5" thickBot="1">
      <c r="A16" s="157">
        <v>313200</v>
      </c>
      <c r="B16" s="156" t="s">
        <v>175</v>
      </c>
      <c r="C16" s="149">
        <v>120</v>
      </c>
      <c r="D16" s="149"/>
      <c r="E16" s="149"/>
      <c r="F16" s="149">
        <f>SUM(D16:E16)</f>
        <v>0</v>
      </c>
      <c r="G16" s="154">
        <f>SUM(F16/C16)*100</f>
        <v>0</v>
      </c>
    </row>
    <row r="17" spans="1:7" ht="15.75" thickBot="1">
      <c r="A17" s="171"/>
      <c r="B17" s="170" t="s">
        <v>174</v>
      </c>
      <c r="C17" s="152">
        <f>SUM(C9:C16)</f>
        <v>16345</v>
      </c>
      <c r="D17" s="152">
        <f>SUM(D9:D16)</f>
        <v>3124</v>
      </c>
      <c r="E17" s="152">
        <f>SUM(E9:E16)</f>
        <v>5244</v>
      </c>
      <c r="F17" s="152">
        <f>SUM(F9:F16)</f>
        <v>8368</v>
      </c>
      <c r="G17" s="144">
        <f>SUM(F17/C17)*100</f>
        <v>51.19608442948914</v>
      </c>
    </row>
    <row r="18" spans="1:7" ht="15">
      <c r="A18" s="165"/>
      <c r="B18" s="169"/>
      <c r="C18" s="149"/>
      <c r="D18" s="149"/>
      <c r="E18" s="149"/>
      <c r="F18" s="148"/>
      <c r="G18" s="154"/>
    </row>
    <row r="19" spans="1:7" ht="12.75">
      <c r="A19" s="168" t="s">
        <v>173</v>
      </c>
      <c r="B19" s="150" t="s">
        <v>149</v>
      </c>
      <c r="C19" s="149">
        <v>14230</v>
      </c>
      <c r="D19" s="149">
        <v>3353</v>
      </c>
      <c r="E19" s="149">
        <v>2144</v>
      </c>
      <c r="F19" s="149">
        <f>SUM(D19:E19)</f>
        <v>5497</v>
      </c>
      <c r="G19" s="154"/>
    </row>
    <row r="20" spans="1:7" ht="13.5" thickBot="1">
      <c r="A20" s="167"/>
      <c r="B20" s="150" t="s">
        <v>148</v>
      </c>
      <c r="C20" s="149">
        <v>5017</v>
      </c>
      <c r="D20" s="155">
        <v>1524</v>
      </c>
      <c r="E20" s="155">
        <v>975</v>
      </c>
      <c r="F20" s="155">
        <f>SUM(D20:E20)</f>
        <v>2499</v>
      </c>
      <c r="G20" s="166"/>
    </row>
    <row r="21" spans="1:7" ht="12.75">
      <c r="A21" s="165"/>
      <c r="B21" s="165"/>
      <c r="C21" s="164"/>
      <c r="D21" s="149"/>
      <c r="E21" s="149"/>
      <c r="F21" s="148"/>
      <c r="G21" s="154"/>
    </row>
    <row r="22" spans="1:7" ht="15">
      <c r="A22" s="159">
        <v>600</v>
      </c>
      <c r="B22" s="158" t="s">
        <v>172</v>
      </c>
      <c r="C22" s="149"/>
      <c r="D22" s="149"/>
      <c r="E22" s="149"/>
      <c r="F22" s="148"/>
      <c r="G22" s="154"/>
    </row>
    <row r="23" spans="1:7" ht="12.75">
      <c r="A23" s="148">
        <v>635006</v>
      </c>
      <c r="B23" s="148" t="s">
        <v>171</v>
      </c>
      <c r="C23" s="149">
        <v>4800</v>
      </c>
      <c r="D23" s="149">
        <v>338</v>
      </c>
      <c r="E23" s="149">
        <v>349</v>
      </c>
      <c r="F23" s="149">
        <f aca="true" t="shared" si="0" ref="F23:F36">SUM(D23:E23)</f>
        <v>687</v>
      </c>
      <c r="G23" s="154">
        <f>SUM(F23/C23)*100</f>
        <v>14.3125</v>
      </c>
    </row>
    <row r="24" spans="1:7" ht="12.75">
      <c r="A24" s="148"/>
      <c r="B24" s="163" t="s">
        <v>170</v>
      </c>
      <c r="C24" s="149"/>
      <c r="D24" s="149">
        <v>6490</v>
      </c>
      <c r="E24" s="149">
        <v>1149</v>
      </c>
      <c r="F24" s="149">
        <f t="shared" si="0"/>
        <v>7639</v>
      </c>
      <c r="G24" s="154"/>
    </row>
    <row r="25" spans="1:7" ht="12.75">
      <c r="A25" s="148">
        <v>611</v>
      </c>
      <c r="B25" s="148" t="s">
        <v>169</v>
      </c>
      <c r="C25" s="161">
        <v>4557</v>
      </c>
      <c r="D25" s="161">
        <v>786</v>
      </c>
      <c r="E25" s="161">
        <v>1223</v>
      </c>
      <c r="F25" s="149">
        <f t="shared" si="0"/>
        <v>2009</v>
      </c>
      <c r="G25" s="154">
        <f aca="true" t="shared" si="1" ref="G25:G37">SUM(F25/C25)*100</f>
        <v>44.086021505376344</v>
      </c>
    </row>
    <row r="26" spans="1:7" ht="12.75">
      <c r="A26" s="148">
        <v>620</v>
      </c>
      <c r="B26" s="148" t="s">
        <v>168</v>
      </c>
      <c r="C26" s="161">
        <v>1595</v>
      </c>
      <c r="D26" s="161">
        <v>266</v>
      </c>
      <c r="E26" s="161">
        <v>416</v>
      </c>
      <c r="F26" s="149">
        <f t="shared" si="0"/>
        <v>682</v>
      </c>
      <c r="G26" s="154">
        <f t="shared" si="1"/>
        <v>42.758620689655174</v>
      </c>
    </row>
    <row r="27" spans="1:7" ht="12.75">
      <c r="A27" s="148">
        <v>637016</v>
      </c>
      <c r="B27" s="148" t="s">
        <v>167</v>
      </c>
      <c r="C27" s="161">
        <v>63</v>
      </c>
      <c r="D27" s="161">
        <v>11</v>
      </c>
      <c r="E27" s="161">
        <v>16</v>
      </c>
      <c r="F27" s="149">
        <f t="shared" si="0"/>
        <v>27</v>
      </c>
      <c r="G27" s="154">
        <f t="shared" si="1"/>
        <v>42.857142857142854</v>
      </c>
    </row>
    <row r="28" spans="1:7" ht="12.75">
      <c r="A28" s="148">
        <v>637027</v>
      </c>
      <c r="B28" s="148" t="s">
        <v>166</v>
      </c>
      <c r="C28" s="161">
        <v>180</v>
      </c>
      <c r="D28" s="161">
        <v>44</v>
      </c>
      <c r="E28" s="161">
        <v>69</v>
      </c>
      <c r="F28" s="149">
        <f t="shared" si="0"/>
        <v>113</v>
      </c>
      <c r="G28" s="154">
        <f t="shared" si="1"/>
        <v>62.77777777777778</v>
      </c>
    </row>
    <row r="29" spans="1:7" ht="12.75">
      <c r="A29" s="162">
        <v>637014</v>
      </c>
      <c r="B29" s="148" t="s">
        <v>165</v>
      </c>
      <c r="C29" s="161">
        <v>233</v>
      </c>
      <c r="D29" s="161">
        <v>47</v>
      </c>
      <c r="E29" s="161">
        <v>74</v>
      </c>
      <c r="F29" s="149">
        <f t="shared" si="0"/>
        <v>121</v>
      </c>
      <c r="G29" s="154">
        <f t="shared" si="1"/>
        <v>51.931330472103</v>
      </c>
    </row>
    <row r="30" spans="1:7" ht="12.75">
      <c r="A30" s="148">
        <v>627</v>
      </c>
      <c r="B30" s="148" t="s">
        <v>164</v>
      </c>
      <c r="C30" s="161">
        <v>20</v>
      </c>
      <c r="D30" s="161">
        <v>9</v>
      </c>
      <c r="E30" s="161">
        <v>14</v>
      </c>
      <c r="F30" s="149">
        <f t="shared" si="0"/>
        <v>23</v>
      </c>
      <c r="G30" s="154">
        <f t="shared" si="1"/>
        <v>114.99999999999999</v>
      </c>
    </row>
    <row r="31" spans="1:7" ht="12.75">
      <c r="A31" s="162">
        <v>633006</v>
      </c>
      <c r="B31" s="148" t="s">
        <v>163</v>
      </c>
      <c r="C31" s="149">
        <v>120</v>
      </c>
      <c r="D31" s="149">
        <v>49</v>
      </c>
      <c r="E31" s="149">
        <v>57</v>
      </c>
      <c r="F31" s="149">
        <f t="shared" si="0"/>
        <v>106</v>
      </c>
      <c r="G31" s="154">
        <f t="shared" si="1"/>
        <v>88.33333333333333</v>
      </c>
    </row>
    <row r="32" spans="1:7" ht="12.75">
      <c r="A32" s="148">
        <v>637012</v>
      </c>
      <c r="B32" s="148" t="s">
        <v>162</v>
      </c>
      <c r="C32" s="161">
        <v>1000</v>
      </c>
      <c r="D32" s="161">
        <v>0</v>
      </c>
      <c r="E32" s="161">
        <v>0</v>
      </c>
      <c r="F32" s="149">
        <f t="shared" si="0"/>
        <v>0</v>
      </c>
      <c r="G32" s="154">
        <f t="shared" si="1"/>
        <v>0</v>
      </c>
    </row>
    <row r="33" spans="1:7" ht="12.75">
      <c r="A33" s="148">
        <v>637015</v>
      </c>
      <c r="B33" s="148" t="s">
        <v>161</v>
      </c>
      <c r="C33" s="161">
        <v>300</v>
      </c>
      <c r="D33" s="161">
        <v>46</v>
      </c>
      <c r="E33" s="161">
        <v>71</v>
      </c>
      <c r="F33" s="149">
        <f t="shared" si="0"/>
        <v>117</v>
      </c>
      <c r="G33" s="154">
        <f t="shared" si="1"/>
        <v>39</v>
      </c>
    </row>
    <row r="34" spans="1:7" ht="12.75">
      <c r="A34" s="148">
        <v>637004</v>
      </c>
      <c r="B34" s="148" t="s">
        <v>160</v>
      </c>
      <c r="C34" s="149">
        <v>1200</v>
      </c>
      <c r="D34" s="149">
        <v>444</v>
      </c>
      <c r="E34" s="149">
        <v>127</v>
      </c>
      <c r="F34" s="149">
        <f t="shared" si="0"/>
        <v>571</v>
      </c>
      <c r="G34" s="154">
        <f t="shared" si="1"/>
        <v>47.583333333333336</v>
      </c>
    </row>
    <row r="35" spans="1:7" ht="12.75">
      <c r="A35" s="148">
        <v>637004</v>
      </c>
      <c r="B35" s="148" t="s">
        <v>159</v>
      </c>
      <c r="C35" s="149">
        <v>114</v>
      </c>
      <c r="D35" s="149">
        <v>77</v>
      </c>
      <c r="E35" s="149">
        <v>22</v>
      </c>
      <c r="F35" s="149">
        <f t="shared" si="0"/>
        <v>99</v>
      </c>
      <c r="G35" s="154">
        <f t="shared" si="1"/>
        <v>86.8421052631579</v>
      </c>
    </row>
    <row r="36" spans="1:7" ht="12.75">
      <c r="A36" s="148">
        <v>637004</v>
      </c>
      <c r="B36" s="148" t="s">
        <v>158</v>
      </c>
      <c r="C36" s="149">
        <v>1500</v>
      </c>
      <c r="D36" s="149">
        <v>466</v>
      </c>
      <c r="E36" s="149">
        <v>354</v>
      </c>
      <c r="F36" s="149">
        <f t="shared" si="0"/>
        <v>820</v>
      </c>
      <c r="G36" s="154">
        <f t="shared" si="1"/>
        <v>54.666666666666664</v>
      </c>
    </row>
    <row r="37" spans="1:7" ht="12.75">
      <c r="A37" s="148">
        <v>633016</v>
      </c>
      <c r="B37" s="160" t="s">
        <v>157</v>
      </c>
      <c r="C37" s="149">
        <v>15</v>
      </c>
      <c r="D37" s="149">
        <v>4</v>
      </c>
      <c r="E37" s="149">
        <v>6</v>
      </c>
      <c r="F37" s="149">
        <v>10</v>
      </c>
      <c r="G37" s="154">
        <f t="shared" si="1"/>
        <v>66.66666666666666</v>
      </c>
    </row>
    <row r="38" spans="1:7" ht="15">
      <c r="A38" s="159">
        <v>642</v>
      </c>
      <c r="B38" s="158" t="s">
        <v>156</v>
      </c>
      <c r="C38" s="149"/>
      <c r="D38" s="149"/>
      <c r="E38" s="149"/>
      <c r="F38" s="149"/>
      <c r="G38" s="154"/>
    </row>
    <row r="39" spans="1:7" ht="12.75">
      <c r="A39" s="157">
        <v>642002</v>
      </c>
      <c r="B39" s="156" t="s">
        <v>155</v>
      </c>
      <c r="C39" s="149">
        <v>15</v>
      </c>
      <c r="D39" s="149">
        <v>52</v>
      </c>
      <c r="E39" s="149">
        <v>0</v>
      </c>
      <c r="F39" s="149">
        <f>SUM(D39:E39)</f>
        <v>52</v>
      </c>
      <c r="G39" s="154">
        <f>SUM(F39/C39)*100</f>
        <v>346.6666666666667</v>
      </c>
    </row>
    <row r="40" spans="1:7" ht="12.75">
      <c r="A40" s="157">
        <v>642002</v>
      </c>
      <c r="B40" s="156" t="s">
        <v>154</v>
      </c>
      <c r="C40" s="149">
        <v>120</v>
      </c>
      <c r="D40" s="149">
        <v>14</v>
      </c>
      <c r="E40" s="149">
        <v>0</v>
      </c>
      <c r="F40" s="149">
        <f>SUM(D40:E40)</f>
        <v>14</v>
      </c>
      <c r="G40" s="154">
        <f>SUM(F40/C40)*100</f>
        <v>11.666666666666666</v>
      </c>
    </row>
    <row r="41" spans="1:7" ht="12.75">
      <c r="A41" s="157">
        <v>642002</v>
      </c>
      <c r="B41" s="156" t="s">
        <v>153</v>
      </c>
      <c r="C41" s="149">
        <v>213</v>
      </c>
      <c r="D41" s="149">
        <v>23</v>
      </c>
      <c r="E41" s="149">
        <v>0</v>
      </c>
      <c r="F41" s="149">
        <f>SUM(D41:E41)</f>
        <v>23</v>
      </c>
      <c r="G41" s="154">
        <f>SUM(F41/C41)*100</f>
        <v>10.7981220657277</v>
      </c>
    </row>
    <row r="42" spans="1:7" ht="13.5" thickBot="1">
      <c r="A42" s="157">
        <v>642002</v>
      </c>
      <c r="B42" s="156" t="s">
        <v>152</v>
      </c>
      <c r="C42" s="149">
        <v>300</v>
      </c>
      <c r="D42" s="155">
        <v>6</v>
      </c>
      <c r="E42" s="155">
        <v>0</v>
      </c>
      <c r="F42" s="155">
        <f>SUM(D42:E42)</f>
        <v>6</v>
      </c>
      <c r="G42" s="154">
        <f>SUM(F42/C42)*100</f>
        <v>2</v>
      </c>
    </row>
    <row r="43" spans="1:7" ht="15.75" thickBot="1">
      <c r="A43" s="147"/>
      <c r="B43" s="153" t="s">
        <v>151</v>
      </c>
      <c r="C43" s="152">
        <f>SUM(C23:C42)</f>
        <v>16345</v>
      </c>
      <c r="D43" s="152">
        <f>SUM(D23:D42)</f>
        <v>9172</v>
      </c>
      <c r="E43" s="152">
        <f>SUM(E23:E42)</f>
        <v>3947</v>
      </c>
      <c r="F43" s="152">
        <f>SUM(F23:F42)</f>
        <v>13119</v>
      </c>
      <c r="G43" s="144">
        <f>SUM(F43/C43)*100</f>
        <v>80.26307739369838</v>
      </c>
    </row>
    <row r="44" spans="1:7" ht="12.75">
      <c r="A44" s="148"/>
      <c r="B44" s="148"/>
      <c r="C44" s="149"/>
      <c r="D44" s="149"/>
      <c r="E44" s="149"/>
      <c r="F44" s="149"/>
      <c r="G44" s="148"/>
    </row>
    <row r="45" spans="1:7" ht="12.75">
      <c r="A45" s="151" t="s">
        <v>150</v>
      </c>
      <c r="B45" s="150" t="s">
        <v>149</v>
      </c>
      <c r="C45" s="149">
        <v>14230</v>
      </c>
      <c r="D45" s="149">
        <v>2722</v>
      </c>
      <c r="E45" s="149">
        <v>1740</v>
      </c>
      <c r="F45" s="149">
        <f>SUM(D45:E45)</f>
        <v>4462</v>
      </c>
      <c r="G45" s="148"/>
    </row>
    <row r="46" spans="1:7" ht="12.75">
      <c r="A46" s="148"/>
      <c r="B46" s="148" t="s">
        <v>148</v>
      </c>
      <c r="C46" s="149">
        <v>5017</v>
      </c>
      <c r="D46" s="149">
        <v>1330</v>
      </c>
      <c r="E46" s="149">
        <v>850</v>
      </c>
      <c r="F46" s="149">
        <f>SUM(D46:E46)</f>
        <v>2180</v>
      </c>
      <c r="G46" s="148"/>
    </row>
    <row r="47" spans="1:7" ht="13.5" thickBot="1">
      <c r="A47" s="148"/>
      <c r="B47" s="148"/>
      <c r="C47" s="149"/>
      <c r="D47" s="149"/>
      <c r="E47" s="149"/>
      <c r="F47" s="149"/>
      <c r="G47" s="148"/>
    </row>
    <row r="48" spans="1:7" ht="16.5" thickBot="1">
      <c r="A48" s="147"/>
      <c r="B48" s="146" t="s">
        <v>147</v>
      </c>
      <c r="C48" s="145">
        <f>SUM(C17-C43)</f>
        <v>0</v>
      </c>
      <c r="D48" s="145">
        <f>SUM(D17-D43)</f>
        <v>-6048</v>
      </c>
      <c r="E48" s="145">
        <f>SUM(E17-E43)</f>
        <v>1297</v>
      </c>
      <c r="F48" s="145">
        <f>SUM(F17-F43)</f>
        <v>-4751</v>
      </c>
      <c r="G48" s="144"/>
    </row>
    <row r="50" ht="12.75">
      <c r="A50" t="s">
        <v>146</v>
      </c>
    </row>
    <row r="52" ht="12.75">
      <c r="A52" t="s">
        <v>145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workbookViewId="0" topLeftCell="A1">
      <selection activeCell="J82" sqref="J82"/>
    </sheetView>
  </sheetViews>
  <sheetFormatPr defaultColWidth="9.140625" defaultRowHeight="12.75"/>
  <cols>
    <col min="2" max="2" width="44.00390625" style="0" customWidth="1"/>
    <col min="3" max="3" width="10.28125" style="0" customWidth="1"/>
    <col min="4" max="4" width="10.8515625" style="0" customWidth="1"/>
    <col min="6" max="6" width="7.00390625" style="0" customWidth="1"/>
    <col min="7" max="7" width="12.7109375" style="0" customWidth="1"/>
  </cols>
  <sheetData>
    <row r="1" spans="1:6" ht="15.75">
      <c r="A1" s="1"/>
      <c r="B1" s="64" t="s">
        <v>57</v>
      </c>
      <c r="C1" s="46"/>
      <c r="D1" s="46"/>
      <c r="E1" s="46"/>
      <c r="F1" s="46"/>
    </row>
    <row r="2" spans="1:6" ht="15.75">
      <c r="A2" s="1"/>
      <c r="B2" s="2"/>
      <c r="C2" s="3"/>
      <c r="D2" s="3"/>
      <c r="E2" s="3"/>
      <c r="F2" s="3"/>
    </row>
    <row r="3" spans="1:6" ht="12.75">
      <c r="A3" s="58" t="s">
        <v>0</v>
      </c>
      <c r="B3" s="21" t="s">
        <v>1</v>
      </c>
      <c r="C3" s="68" t="s">
        <v>2</v>
      </c>
      <c r="D3" s="65" t="s">
        <v>3</v>
      </c>
      <c r="E3" s="71" t="s">
        <v>4</v>
      </c>
      <c r="F3" s="66"/>
    </row>
    <row r="4" spans="1:6" ht="12.75">
      <c r="A4" s="59"/>
      <c r="B4" s="9"/>
      <c r="C4" s="39" t="s">
        <v>5</v>
      </c>
      <c r="D4" s="39" t="s">
        <v>5</v>
      </c>
      <c r="E4" s="22" t="s">
        <v>5</v>
      </c>
      <c r="F4" s="54"/>
    </row>
    <row r="5" spans="1:6" ht="12.75">
      <c r="A5" s="47"/>
      <c r="B5" s="47"/>
      <c r="C5" s="69"/>
      <c r="D5" s="67"/>
      <c r="E5" s="67"/>
      <c r="F5" s="70"/>
    </row>
    <row r="6" spans="1:6" ht="12.75">
      <c r="A6" s="48" t="s">
        <v>6</v>
      </c>
      <c r="B6" s="48"/>
      <c r="C6" s="48"/>
      <c r="D6" s="48"/>
      <c r="E6" s="48"/>
      <c r="F6" s="48"/>
    </row>
    <row r="7" spans="1:6" ht="12.75">
      <c r="A7" s="12" t="s">
        <v>7</v>
      </c>
      <c r="B7" s="12" t="s">
        <v>8</v>
      </c>
      <c r="C7" s="13">
        <v>200</v>
      </c>
      <c r="D7" s="13">
        <v>200</v>
      </c>
      <c r="E7" s="15"/>
      <c r="F7" s="16"/>
    </row>
    <row r="8" spans="1:6" ht="12.75">
      <c r="A8" s="12" t="s">
        <v>9</v>
      </c>
      <c r="B8" s="29" t="s">
        <v>10</v>
      </c>
      <c r="C8" s="13">
        <v>300</v>
      </c>
      <c r="D8" s="13">
        <v>300</v>
      </c>
      <c r="E8" s="15"/>
      <c r="F8" s="73">
        <v>164505</v>
      </c>
    </row>
    <row r="9" spans="1:6" ht="12.75">
      <c r="A9" s="12" t="s">
        <v>11</v>
      </c>
      <c r="B9" s="12" t="s">
        <v>12</v>
      </c>
      <c r="C9" s="13">
        <v>150</v>
      </c>
      <c r="D9" s="13"/>
      <c r="E9" s="15"/>
      <c r="F9" s="16"/>
    </row>
    <row r="10" spans="1:6" ht="12.75">
      <c r="A10" s="12" t="s">
        <v>13</v>
      </c>
      <c r="B10" s="12" t="s">
        <v>14</v>
      </c>
      <c r="C10" s="13">
        <v>500</v>
      </c>
      <c r="D10" s="13"/>
      <c r="E10" s="15"/>
      <c r="F10" s="16"/>
    </row>
    <row r="11" spans="1:6" ht="12.75">
      <c r="A11" s="12" t="s">
        <v>15</v>
      </c>
      <c r="B11" s="12" t="s">
        <v>16</v>
      </c>
      <c r="C11" s="13">
        <v>200</v>
      </c>
      <c r="D11" s="13"/>
      <c r="E11" s="15"/>
      <c r="F11" s="16"/>
    </row>
    <row r="12" spans="1:6" ht="12.75">
      <c r="A12" s="56" t="s">
        <v>17</v>
      </c>
      <c r="B12" s="57"/>
      <c r="C12" s="28">
        <f>SUM(C7:C11)</f>
        <v>1350</v>
      </c>
      <c r="D12" s="51">
        <v>500</v>
      </c>
      <c r="E12" s="15"/>
      <c r="F12" s="16"/>
    </row>
    <row r="13" spans="1:6" ht="12.75">
      <c r="A13" s="42" t="s">
        <v>18</v>
      </c>
      <c r="B13" s="42"/>
      <c r="C13" s="42"/>
      <c r="D13" s="24"/>
      <c r="E13" s="24"/>
      <c r="F13" s="24"/>
    </row>
    <row r="14" spans="1:6" ht="12.75">
      <c r="A14" s="12" t="s">
        <v>7</v>
      </c>
      <c r="B14" s="12" t="s">
        <v>8</v>
      </c>
      <c r="C14" s="13">
        <v>100</v>
      </c>
      <c r="D14" s="13">
        <v>100</v>
      </c>
      <c r="E14" s="15"/>
      <c r="F14" s="16">
        <v>93240</v>
      </c>
    </row>
    <row r="15" spans="1:6" ht="12.75">
      <c r="A15" s="12" t="s">
        <v>19</v>
      </c>
      <c r="B15" s="12" t="s">
        <v>20</v>
      </c>
      <c r="C15" s="13">
        <v>300</v>
      </c>
      <c r="D15" s="13">
        <v>300</v>
      </c>
      <c r="E15" s="15"/>
      <c r="F15" s="16"/>
    </row>
    <row r="16" spans="1:6" ht="12.75">
      <c r="A16" s="12" t="s">
        <v>11</v>
      </c>
      <c r="B16" s="12" t="s">
        <v>21</v>
      </c>
      <c r="C16" s="13">
        <v>500</v>
      </c>
      <c r="D16" s="13">
        <v>500</v>
      </c>
      <c r="E16" s="15"/>
      <c r="F16" s="16"/>
    </row>
    <row r="17" spans="1:6" ht="12.75">
      <c r="A17" s="56" t="s">
        <v>17</v>
      </c>
      <c r="B17" s="57"/>
      <c r="C17" s="17">
        <f>SUM(C14:C16)</f>
        <v>900</v>
      </c>
      <c r="D17" s="52">
        <f>SUM(D14:D16)</f>
        <v>900</v>
      </c>
      <c r="E17" s="15"/>
      <c r="F17" s="16"/>
    </row>
    <row r="18" spans="1:6" ht="12.75">
      <c r="A18" s="42" t="s">
        <v>22</v>
      </c>
      <c r="B18" s="42"/>
      <c r="C18" s="42"/>
      <c r="D18" s="42"/>
      <c r="E18" s="42"/>
      <c r="F18" s="42"/>
    </row>
    <row r="19" spans="1:6" ht="12.75">
      <c r="A19" s="12" t="s">
        <v>7</v>
      </c>
      <c r="B19" s="12" t="s">
        <v>8</v>
      </c>
      <c r="C19" s="13">
        <v>500</v>
      </c>
      <c r="D19" s="13">
        <v>500</v>
      </c>
      <c r="E19" s="15"/>
      <c r="F19" s="16">
        <v>3088</v>
      </c>
    </row>
    <row r="20" spans="1:6" ht="12.75">
      <c r="A20" s="12" t="s">
        <v>19</v>
      </c>
      <c r="B20" s="12" t="s">
        <v>23</v>
      </c>
      <c r="C20" s="13">
        <v>1000</v>
      </c>
      <c r="D20" s="13"/>
      <c r="E20" s="15"/>
      <c r="F20" s="16"/>
    </row>
    <row r="21" spans="1:6" ht="12.75">
      <c r="A21" s="12" t="s">
        <v>11</v>
      </c>
      <c r="B21" s="12" t="s">
        <v>24</v>
      </c>
      <c r="C21" s="13">
        <v>500</v>
      </c>
      <c r="D21" s="13"/>
      <c r="E21" s="15"/>
      <c r="F21" s="16"/>
    </row>
    <row r="22" spans="1:6" ht="12.75">
      <c r="A22" s="12" t="s">
        <v>13</v>
      </c>
      <c r="B22" s="16" t="s">
        <v>25</v>
      </c>
      <c r="C22" s="13">
        <v>80</v>
      </c>
      <c r="D22" s="13">
        <v>80</v>
      </c>
      <c r="E22" s="15"/>
      <c r="F22" s="16"/>
    </row>
    <row r="23" spans="1:6" ht="12.75">
      <c r="A23" s="12" t="s">
        <v>15</v>
      </c>
      <c r="B23" s="12" t="s">
        <v>26</v>
      </c>
      <c r="C23" s="13">
        <v>500</v>
      </c>
      <c r="D23" s="13">
        <v>290</v>
      </c>
      <c r="E23" s="15"/>
      <c r="F23" s="16"/>
    </row>
    <row r="24" spans="1:6" ht="12.75">
      <c r="A24" s="12" t="s">
        <v>27</v>
      </c>
      <c r="B24" s="16" t="s">
        <v>28</v>
      </c>
      <c r="C24" s="13">
        <v>400</v>
      </c>
      <c r="D24" s="13"/>
      <c r="E24" s="15"/>
      <c r="F24" s="16"/>
    </row>
    <row r="25" spans="1:6" ht="12.75">
      <c r="A25" s="12" t="s">
        <v>29</v>
      </c>
      <c r="B25" s="16" t="s">
        <v>30</v>
      </c>
      <c r="C25" s="13">
        <v>100</v>
      </c>
      <c r="D25" s="13">
        <v>100</v>
      </c>
      <c r="E25" s="15"/>
      <c r="F25" s="16"/>
    </row>
    <row r="26" spans="1:6" ht="12.75">
      <c r="A26" s="56" t="s">
        <v>17</v>
      </c>
      <c r="B26" s="57"/>
      <c r="C26" s="28">
        <f>SUM(C19:C25)</f>
        <v>3080</v>
      </c>
      <c r="D26" s="51">
        <f>SUM(D19:D25)</f>
        <v>970</v>
      </c>
      <c r="E26" s="15"/>
      <c r="F26" s="16"/>
    </row>
    <row r="27" spans="1:6" ht="12.75">
      <c r="A27" s="45" t="s">
        <v>31</v>
      </c>
      <c r="B27" s="45"/>
      <c r="C27" s="45"/>
      <c r="D27" s="45"/>
      <c r="E27" s="45"/>
      <c r="F27" s="45"/>
    </row>
    <row r="28" spans="1:6" ht="12.75">
      <c r="A28" s="45" t="s">
        <v>32</v>
      </c>
      <c r="B28" s="45"/>
      <c r="C28" s="45"/>
      <c r="D28" s="62"/>
      <c r="E28" s="45"/>
      <c r="F28" s="45"/>
    </row>
    <row r="29" spans="1:6" ht="12.75">
      <c r="A29" s="12" t="s">
        <v>7</v>
      </c>
      <c r="B29" s="12" t="s">
        <v>8</v>
      </c>
      <c r="C29" s="13">
        <v>200</v>
      </c>
      <c r="D29" s="13">
        <v>200</v>
      </c>
      <c r="E29" s="15"/>
      <c r="F29" s="16">
        <v>147293</v>
      </c>
    </row>
    <row r="30" spans="1:6" ht="12.75">
      <c r="A30" s="12" t="s">
        <v>19</v>
      </c>
      <c r="B30" s="12" t="s">
        <v>33</v>
      </c>
      <c r="C30" s="13">
        <v>500</v>
      </c>
      <c r="D30" s="14">
        <v>500</v>
      </c>
      <c r="E30" s="15"/>
      <c r="F30" s="16"/>
    </row>
    <row r="31" spans="1:6" ht="12.75">
      <c r="A31" s="12" t="s">
        <v>11</v>
      </c>
      <c r="B31" s="12" t="s">
        <v>34</v>
      </c>
      <c r="C31" s="13">
        <v>100</v>
      </c>
      <c r="D31" s="13"/>
      <c r="E31" s="12"/>
      <c r="F31" s="12"/>
    </row>
    <row r="32" spans="1:6" ht="12.75">
      <c r="A32" s="56" t="s">
        <v>17</v>
      </c>
      <c r="B32" s="57"/>
      <c r="C32" s="28">
        <f>SUM(C29:C31)</f>
        <v>800</v>
      </c>
      <c r="D32" s="52">
        <f>SUM(D29:D31)</f>
        <v>700</v>
      </c>
      <c r="E32" s="15"/>
      <c r="F32" s="27"/>
    </row>
    <row r="33" spans="1:6" ht="12.75">
      <c r="A33" s="48" t="s">
        <v>35</v>
      </c>
      <c r="B33" s="48"/>
      <c r="C33" s="48"/>
      <c r="D33" s="48"/>
      <c r="E33" s="48"/>
      <c r="F33" s="48"/>
    </row>
    <row r="34" spans="1:6" ht="12.75">
      <c r="A34" s="6" t="s">
        <v>7</v>
      </c>
      <c r="B34" s="12" t="s">
        <v>8</v>
      </c>
      <c r="C34" s="43">
        <v>300</v>
      </c>
      <c r="D34" s="43">
        <v>300</v>
      </c>
      <c r="E34" s="8"/>
      <c r="F34" s="9">
        <v>169257</v>
      </c>
    </row>
    <row r="35" spans="1:6" ht="12.75">
      <c r="A35" s="56" t="s">
        <v>17</v>
      </c>
      <c r="B35" s="57"/>
      <c r="C35" s="28">
        <f>SUM(C34:C34)</f>
        <v>300</v>
      </c>
      <c r="D35" s="51">
        <v>300</v>
      </c>
      <c r="E35" s="15"/>
      <c r="F35" s="16"/>
    </row>
    <row r="36" spans="1:6" ht="12.75">
      <c r="A36" s="42" t="s">
        <v>36</v>
      </c>
      <c r="B36" s="42"/>
      <c r="C36" s="42"/>
      <c r="D36" s="42"/>
      <c r="E36" s="42"/>
      <c r="F36" s="42"/>
    </row>
    <row r="37" spans="1:6" ht="12.75">
      <c r="A37" s="19" t="s">
        <v>7</v>
      </c>
      <c r="B37" s="12" t="s">
        <v>8</v>
      </c>
      <c r="C37" s="30">
        <v>300</v>
      </c>
      <c r="D37" s="13">
        <v>300</v>
      </c>
      <c r="E37" s="15"/>
      <c r="F37" s="16">
        <v>96321</v>
      </c>
    </row>
    <row r="38" spans="1:6" ht="12.75">
      <c r="A38" s="12" t="s">
        <v>19</v>
      </c>
      <c r="B38" s="12" t="s">
        <v>37</v>
      </c>
      <c r="C38" s="13">
        <v>200</v>
      </c>
      <c r="D38" s="13"/>
      <c r="E38" s="15"/>
      <c r="F38" s="16"/>
    </row>
    <row r="39" spans="1:6" ht="12.75">
      <c r="A39" s="56" t="s">
        <v>17</v>
      </c>
      <c r="B39" s="57"/>
      <c r="C39" s="28">
        <v>500</v>
      </c>
      <c r="D39" s="51">
        <v>300</v>
      </c>
      <c r="E39" s="15"/>
      <c r="F39" s="16"/>
    </row>
    <row r="40" spans="1:6" ht="12.75">
      <c r="A40" s="42" t="s">
        <v>38</v>
      </c>
      <c r="B40" s="42"/>
      <c r="C40" s="42"/>
      <c r="D40" s="24"/>
      <c r="E40" s="24"/>
      <c r="F40" s="24"/>
    </row>
    <row r="41" spans="1:6" ht="12.75">
      <c r="A41" s="12" t="s">
        <v>7</v>
      </c>
      <c r="B41" s="12" t="s">
        <v>39</v>
      </c>
      <c r="C41" s="13">
        <v>50</v>
      </c>
      <c r="D41" s="13">
        <v>50</v>
      </c>
      <c r="E41" s="15"/>
      <c r="F41" s="16"/>
    </row>
    <row r="42" spans="1:6" ht="12.75">
      <c r="A42" s="56" t="s">
        <v>17</v>
      </c>
      <c r="B42" s="57"/>
      <c r="C42" s="28">
        <f>SUM(C41)</f>
        <v>50</v>
      </c>
      <c r="D42" s="51">
        <v>50</v>
      </c>
      <c r="E42" s="15"/>
      <c r="F42" s="16"/>
    </row>
    <row r="43" spans="1:6" ht="12.75">
      <c r="A43" s="42" t="s">
        <v>40</v>
      </c>
      <c r="B43" s="42"/>
      <c r="C43" s="42"/>
      <c r="D43" s="24"/>
      <c r="E43" s="24"/>
      <c r="F43" s="24"/>
    </row>
    <row r="44" spans="1:6" ht="12.75">
      <c r="A44" s="12" t="s">
        <v>7</v>
      </c>
      <c r="B44" s="12" t="s">
        <v>8</v>
      </c>
      <c r="C44" s="13">
        <v>250</v>
      </c>
      <c r="D44" s="13">
        <v>250</v>
      </c>
      <c r="E44" s="15"/>
      <c r="F44" s="16">
        <v>13604</v>
      </c>
    </row>
    <row r="45" spans="1:6" ht="12.75">
      <c r="A45" s="12" t="s">
        <v>19</v>
      </c>
      <c r="B45" s="12" t="s">
        <v>41</v>
      </c>
      <c r="C45" s="13">
        <v>700</v>
      </c>
      <c r="D45" s="13">
        <v>700</v>
      </c>
      <c r="E45" s="15"/>
      <c r="F45" s="16"/>
    </row>
    <row r="46" spans="1:6" ht="12.75">
      <c r="A46" s="12" t="s">
        <v>11</v>
      </c>
      <c r="B46" s="12" t="s">
        <v>42</v>
      </c>
      <c r="C46" s="13">
        <v>30</v>
      </c>
      <c r="D46" s="13">
        <v>30</v>
      </c>
      <c r="E46" s="15"/>
      <c r="F46" s="16"/>
    </row>
    <row r="47" spans="1:6" ht="12.75">
      <c r="A47" s="56" t="s">
        <v>17</v>
      </c>
      <c r="B47" s="57"/>
      <c r="C47" s="28">
        <v>980</v>
      </c>
      <c r="D47" s="53">
        <v>980</v>
      </c>
      <c r="E47" s="15"/>
      <c r="F47" s="16"/>
    </row>
    <row r="48" spans="1:6" ht="12.75">
      <c r="A48" s="41" t="s">
        <v>43</v>
      </c>
      <c r="B48" s="41"/>
      <c r="C48" s="33"/>
      <c r="D48" s="24"/>
      <c r="E48" s="24">
        <v>0</v>
      </c>
      <c r="F48" s="24"/>
    </row>
    <row r="49" spans="1:6" ht="12.75">
      <c r="A49" s="12" t="s">
        <v>7</v>
      </c>
      <c r="B49" s="12" t="s">
        <v>8</v>
      </c>
      <c r="C49" s="13">
        <v>100</v>
      </c>
      <c r="D49" s="13">
        <v>100</v>
      </c>
      <c r="E49" s="15"/>
      <c r="F49" s="16"/>
    </row>
    <row r="50" spans="1:6" ht="12.75">
      <c r="A50" s="56" t="s">
        <v>17</v>
      </c>
      <c r="B50" s="57"/>
      <c r="C50" s="28">
        <v>100</v>
      </c>
      <c r="D50" s="52">
        <v>100</v>
      </c>
      <c r="E50" s="15"/>
      <c r="F50" s="16"/>
    </row>
    <row r="51" spans="1:6" ht="12.75">
      <c r="A51" s="42"/>
      <c r="B51" s="33"/>
      <c r="C51" s="25"/>
      <c r="D51" s="34"/>
      <c r="E51" s="24"/>
      <c r="F51" s="24"/>
    </row>
    <row r="52" spans="1:6" ht="12.75">
      <c r="A52" s="44" t="s">
        <v>44</v>
      </c>
      <c r="B52" s="44"/>
      <c r="C52" s="40">
        <f>100+300+1600+3131+1550+30+800+500+300+300+800</f>
        <v>9411</v>
      </c>
      <c r="D52" s="17">
        <f>500+900+970+700+300+300+50+980+100</f>
        <v>4800</v>
      </c>
      <c r="E52" s="20"/>
      <c r="F52" s="72">
        <f>SUM(F7:F50)</f>
        <v>687308</v>
      </c>
    </row>
    <row r="53" spans="1:6" ht="12.75">
      <c r="A53" s="23"/>
      <c r="B53" s="23"/>
      <c r="C53" s="23"/>
      <c r="D53" s="23"/>
      <c r="E53" s="23"/>
      <c r="F53" s="23"/>
    </row>
    <row r="54" spans="3:6" ht="12.75">
      <c r="C54" s="10"/>
      <c r="D54" s="10"/>
      <c r="E54" s="10"/>
      <c r="F54" s="10"/>
    </row>
    <row r="59" spans="1:6" ht="12.75">
      <c r="A59" s="10"/>
      <c r="B59" s="10"/>
      <c r="C59" s="10"/>
      <c r="D59" s="10"/>
      <c r="E59" s="10"/>
      <c r="F59" s="10"/>
    </row>
    <row r="60" spans="1:6" ht="15.75">
      <c r="A60" s="63"/>
      <c r="B60" s="11"/>
      <c r="C60" s="11"/>
      <c r="D60" s="11"/>
      <c r="E60" s="11"/>
      <c r="F60" s="11"/>
    </row>
    <row r="61" spans="1:6" ht="15.75">
      <c r="A61" s="63"/>
      <c r="B61" s="11"/>
      <c r="C61" s="11"/>
      <c r="D61" s="11"/>
      <c r="E61" s="11"/>
      <c r="F61" s="11"/>
    </row>
    <row r="62" spans="1:6" ht="15.75">
      <c r="A62" s="63"/>
      <c r="B62" s="11"/>
      <c r="C62" s="11"/>
      <c r="D62" s="11"/>
      <c r="E62" s="11"/>
      <c r="F62" s="11"/>
    </row>
    <row r="63" spans="1:6" ht="12.75">
      <c r="A63" s="11"/>
      <c r="B63" s="11"/>
      <c r="C63" s="11"/>
      <c r="D63" s="11"/>
      <c r="E63" s="11"/>
      <c r="F63" s="11"/>
    </row>
    <row r="64" spans="1:6" ht="15.75">
      <c r="A64" s="74" t="s">
        <v>58</v>
      </c>
      <c r="B64" s="2"/>
      <c r="C64" s="2"/>
      <c r="D64" s="2"/>
      <c r="E64" s="2"/>
      <c r="F64" s="2"/>
    </row>
    <row r="65" spans="1:6" ht="12.75">
      <c r="A65" s="31"/>
      <c r="B65" s="32"/>
      <c r="C65" s="32"/>
      <c r="D65" s="11"/>
      <c r="E65" s="11"/>
      <c r="F65" s="11"/>
    </row>
    <row r="66" spans="1:6" ht="12.75">
      <c r="A66" s="4" t="s">
        <v>0</v>
      </c>
      <c r="B66" s="5" t="s">
        <v>47</v>
      </c>
      <c r="C66" s="5" t="s">
        <v>48</v>
      </c>
      <c r="D66" s="35" t="s">
        <v>3</v>
      </c>
      <c r="E66" s="50" t="s">
        <v>4</v>
      </c>
      <c r="F66" s="55"/>
    </row>
    <row r="67" spans="1:6" ht="12.75">
      <c r="A67" s="6"/>
      <c r="B67" s="6"/>
      <c r="C67" s="39" t="s">
        <v>5</v>
      </c>
      <c r="D67" s="7" t="s">
        <v>5</v>
      </c>
      <c r="E67" s="8"/>
      <c r="F67" s="9"/>
    </row>
    <row r="68" spans="1:6" ht="12.75">
      <c r="A68" s="10"/>
      <c r="B68" s="10"/>
      <c r="C68" s="38"/>
      <c r="D68" s="11"/>
      <c r="E68" s="11"/>
      <c r="F68" s="11"/>
    </row>
    <row r="69" spans="1:6" ht="12.75">
      <c r="A69" s="49" t="s">
        <v>49</v>
      </c>
      <c r="B69" s="49"/>
      <c r="C69" s="49"/>
      <c r="D69" s="26"/>
      <c r="E69" s="26"/>
      <c r="F69" s="26"/>
    </row>
    <row r="70" spans="1:6" ht="12.75">
      <c r="A70" s="12" t="s">
        <v>7</v>
      </c>
      <c r="B70" s="12" t="s">
        <v>50</v>
      </c>
      <c r="C70" s="13">
        <v>25</v>
      </c>
      <c r="D70" s="13">
        <v>25</v>
      </c>
      <c r="E70" s="15"/>
      <c r="F70" s="16">
        <v>27390</v>
      </c>
    </row>
    <row r="71" spans="1:6" ht="12.75">
      <c r="A71" s="56" t="s">
        <v>17</v>
      </c>
      <c r="B71" s="57"/>
      <c r="C71" s="17">
        <f>SUM(C70)</f>
        <v>25</v>
      </c>
      <c r="D71" s="17">
        <f>SUM(D70)</f>
        <v>25</v>
      </c>
      <c r="E71" s="15"/>
      <c r="F71" s="16"/>
    </row>
    <row r="72" spans="1:6" ht="12.75">
      <c r="A72" s="42" t="s">
        <v>51</v>
      </c>
      <c r="B72" s="42"/>
      <c r="C72" s="42"/>
      <c r="D72" s="42"/>
      <c r="E72" s="36"/>
      <c r="F72" s="36"/>
    </row>
    <row r="73" spans="1:6" ht="12.75">
      <c r="A73" s="12" t="s">
        <v>7</v>
      </c>
      <c r="B73" s="12" t="s">
        <v>52</v>
      </c>
      <c r="C73" s="18">
        <v>30</v>
      </c>
      <c r="D73" s="18">
        <v>30</v>
      </c>
      <c r="E73" s="15"/>
      <c r="F73" s="16">
        <v>25412</v>
      </c>
    </row>
    <row r="74" spans="1:6" ht="12.75">
      <c r="A74" s="56" t="s">
        <v>17</v>
      </c>
      <c r="B74" s="57"/>
      <c r="C74" s="17">
        <f>SUM(C73)</f>
        <v>30</v>
      </c>
      <c r="D74" s="17">
        <f>SUM(D73)</f>
        <v>30</v>
      </c>
      <c r="E74" s="15"/>
      <c r="F74" s="16"/>
    </row>
    <row r="75" spans="1:6" ht="12.75">
      <c r="A75" s="42" t="s">
        <v>53</v>
      </c>
      <c r="B75" s="42"/>
      <c r="C75" s="42"/>
      <c r="D75" s="42"/>
      <c r="E75" s="24"/>
      <c r="F75" s="24"/>
    </row>
    <row r="76" spans="1:6" ht="12.75">
      <c r="A76" s="12" t="s">
        <v>7</v>
      </c>
      <c r="B76" s="12" t="s">
        <v>54</v>
      </c>
      <c r="C76" s="18">
        <v>14</v>
      </c>
      <c r="D76" s="18">
        <v>14</v>
      </c>
      <c r="E76" s="15"/>
      <c r="F76" s="16">
        <v>1500</v>
      </c>
    </row>
    <row r="77" spans="1:6" ht="12.75">
      <c r="A77" s="56" t="s">
        <v>17</v>
      </c>
      <c r="B77" s="57"/>
      <c r="C77" s="17">
        <f>SUM(C76)</f>
        <v>14</v>
      </c>
      <c r="D77" s="17">
        <f>SUM(D76)</f>
        <v>14</v>
      </c>
      <c r="E77" s="15"/>
      <c r="F77" s="16"/>
    </row>
    <row r="78" spans="1:6" ht="12.75">
      <c r="A78" s="45" t="s">
        <v>55</v>
      </c>
      <c r="B78" s="45"/>
      <c r="C78" s="45"/>
      <c r="D78" s="45"/>
      <c r="E78" s="45"/>
      <c r="F78" s="45"/>
    </row>
    <row r="79" spans="1:6" ht="12.75">
      <c r="A79" s="12" t="s">
        <v>7</v>
      </c>
      <c r="B79" s="12" t="s">
        <v>52</v>
      </c>
      <c r="C79" s="18">
        <v>45</v>
      </c>
      <c r="D79" s="18">
        <v>45</v>
      </c>
      <c r="E79" s="15"/>
      <c r="F79" s="16">
        <v>44733</v>
      </c>
    </row>
    <row r="80" spans="1:6" ht="12.75">
      <c r="A80" s="56" t="s">
        <v>17</v>
      </c>
      <c r="B80" s="57"/>
      <c r="C80" s="17">
        <f>SUM(C79)</f>
        <v>45</v>
      </c>
      <c r="D80" s="17">
        <f>SUM(D79)</f>
        <v>45</v>
      </c>
      <c r="E80" s="15"/>
      <c r="F80" s="16"/>
    </row>
    <row r="81" spans="1:6" ht="12.75">
      <c r="A81" s="33"/>
      <c r="B81" s="33"/>
      <c r="C81" s="37"/>
      <c r="D81" s="37"/>
      <c r="E81" s="24"/>
      <c r="F81" s="24"/>
    </row>
    <row r="82" spans="1:6" ht="12.75">
      <c r="A82" s="60" t="s">
        <v>56</v>
      </c>
      <c r="B82" s="61"/>
      <c r="C82" s="17">
        <f>C71+C74+C77+C80</f>
        <v>114</v>
      </c>
      <c r="D82" s="17">
        <f>D80+D77+D74+D71</f>
        <v>114</v>
      </c>
      <c r="E82" s="20"/>
      <c r="F82" s="72">
        <f>SUM(F70:F81)</f>
        <v>99035</v>
      </c>
    </row>
    <row r="84" ht="12.75">
      <c r="A84" t="s">
        <v>45</v>
      </c>
    </row>
    <row r="85" ht="12.75">
      <c r="A85" t="s">
        <v>46</v>
      </c>
    </row>
  </sheetData>
  <printOptions/>
  <pageMargins left="0.3937007784843445" right="0.3937007784843445" top="0.3937007784843445" bottom="0.3937007784843445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C40" sqref="C40"/>
    </sheetView>
  </sheetViews>
  <sheetFormatPr defaultColWidth="9.140625" defaultRowHeight="12.75"/>
  <cols>
    <col min="2" max="2" width="19.00390625" style="0" customWidth="1"/>
    <col min="4" max="4" width="18.8515625" style="0" customWidth="1"/>
    <col min="6" max="6" width="11.421875" style="0" customWidth="1"/>
    <col min="8" max="8" width="10.8515625" style="0" customWidth="1"/>
    <col min="9" max="9" width="11.140625" style="0" customWidth="1"/>
    <col min="10" max="10" width="12.421875" style="0" customWidth="1"/>
  </cols>
  <sheetData>
    <row r="1" ht="20.25">
      <c r="B1" s="75" t="s">
        <v>59</v>
      </c>
    </row>
    <row r="4" ht="15.75">
      <c r="C4" s="76" t="s">
        <v>60</v>
      </c>
    </row>
    <row r="5" ht="13.5" thickBot="1"/>
    <row r="6" spans="1:11" ht="12.75">
      <c r="A6" s="77" t="s">
        <v>61</v>
      </c>
      <c r="B6" s="78" t="s">
        <v>62</v>
      </c>
      <c r="C6" s="78" t="s">
        <v>63</v>
      </c>
      <c r="D6" s="79" t="s">
        <v>64</v>
      </c>
      <c r="E6" s="79" t="s">
        <v>65</v>
      </c>
      <c r="F6" s="80" t="s">
        <v>66</v>
      </c>
      <c r="G6" s="80" t="s">
        <v>67</v>
      </c>
      <c r="H6" s="80" t="s">
        <v>68</v>
      </c>
      <c r="I6" s="80" t="s">
        <v>69</v>
      </c>
      <c r="J6" s="81" t="s">
        <v>70</v>
      </c>
      <c r="K6" s="82" t="s">
        <v>71</v>
      </c>
    </row>
    <row r="7" spans="1:11" ht="26.25" thickBot="1">
      <c r="A7" s="83" t="s">
        <v>72</v>
      </c>
      <c r="B7" s="84"/>
      <c r="C7" s="84"/>
      <c r="D7" s="85"/>
      <c r="E7" s="85"/>
      <c r="F7" s="86" t="s">
        <v>73</v>
      </c>
      <c r="G7" s="86" t="s">
        <v>74</v>
      </c>
      <c r="H7" s="86" t="s">
        <v>75</v>
      </c>
      <c r="I7" s="86" t="s">
        <v>76</v>
      </c>
      <c r="J7" s="87" t="s">
        <v>77</v>
      </c>
      <c r="K7" s="88" t="s">
        <v>78</v>
      </c>
    </row>
    <row r="8" spans="1:11" ht="12.75">
      <c r="A8" s="89">
        <v>1</v>
      </c>
      <c r="B8" s="90" t="s">
        <v>79</v>
      </c>
      <c r="C8" s="91">
        <v>179</v>
      </c>
      <c r="D8" s="92" t="s">
        <v>80</v>
      </c>
      <c r="E8" s="93" t="s">
        <v>81</v>
      </c>
      <c r="F8" s="94">
        <v>9843.33</v>
      </c>
      <c r="G8" s="95">
        <v>2758.919233004068</v>
      </c>
      <c r="H8" s="95">
        <v>8858.997</v>
      </c>
      <c r="I8" s="95">
        <v>2952.999</v>
      </c>
      <c r="J8" s="95">
        <v>11617.916233004067</v>
      </c>
      <c r="K8" s="96">
        <v>38371</v>
      </c>
    </row>
    <row r="9" spans="1:11" ht="12.75">
      <c r="A9" s="97">
        <f>SUM(A8+1)</f>
        <v>2</v>
      </c>
      <c r="B9" s="98" t="s">
        <v>79</v>
      </c>
      <c r="C9" s="99">
        <v>179</v>
      </c>
      <c r="D9" s="100" t="s">
        <v>80</v>
      </c>
      <c r="E9" s="101" t="s">
        <v>82</v>
      </c>
      <c r="F9" s="102">
        <v>9670.64</v>
      </c>
      <c r="G9" s="103">
        <v>2710.5171411969786</v>
      </c>
      <c r="H9" s="103">
        <v>8703.576</v>
      </c>
      <c r="I9" s="103">
        <v>2901.1919999999996</v>
      </c>
      <c r="J9" s="103">
        <v>11414.093141196978</v>
      </c>
      <c r="K9" s="104">
        <v>38371</v>
      </c>
    </row>
    <row r="10" spans="1:11" ht="12.75">
      <c r="A10" s="97">
        <f aca="true" t="shared" si="0" ref="A10:A22">SUM(A9+1)</f>
        <v>3</v>
      </c>
      <c r="B10" s="98" t="s">
        <v>83</v>
      </c>
      <c r="C10" s="99">
        <v>191</v>
      </c>
      <c r="D10" s="105" t="s">
        <v>84</v>
      </c>
      <c r="E10" s="101" t="s">
        <v>85</v>
      </c>
      <c r="F10" s="102">
        <v>10719.8</v>
      </c>
      <c r="G10" s="103">
        <v>2867.700258397933</v>
      </c>
      <c r="H10" s="103">
        <v>9648</v>
      </c>
      <c r="I10" s="103">
        <v>3216</v>
      </c>
      <c r="J10" s="103">
        <v>12516</v>
      </c>
      <c r="K10" s="104">
        <v>38390</v>
      </c>
    </row>
    <row r="11" spans="1:11" ht="12.75">
      <c r="A11" s="97">
        <f t="shared" si="0"/>
        <v>4</v>
      </c>
      <c r="B11" s="98" t="s">
        <v>86</v>
      </c>
      <c r="C11" s="99">
        <v>217</v>
      </c>
      <c r="D11" s="105" t="s">
        <v>87</v>
      </c>
      <c r="E11" s="101" t="s">
        <v>88</v>
      </c>
      <c r="F11" s="102">
        <v>10320.8</v>
      </c>
      <c r="G11" s="103">
        <v>1253.8558786346398</v>
      </c>
      <c r="H11" s="103">
        <v>14744</v>
      </c>
      <c r="I11" s="103">
        <v>0</v>
      </c>
      <c r="J11" s="103">
        <v>15998</v>
      </c>
      <c r="K11" s="104">
        <v>38441</v>
      </c>
    </row>
    <row r="12" spans="1:11" ht="12.75">
      <c r="A12" s="97">
        <f t="shared" si="0"/>
        <v>5</v>
      </c>
      <c r="B12" s="98" t="s">
        <v>86</v>
      </c>
      <c r="C12" s="99">
        <v>218</v>
      </c>
      <c r="D12" s="105" t="s">
        <v>89</v>
      </c>
      <c r="E12" s="101" t="s">
        <v>90</v>
      </c>
      <c r="F12" s="102">
        <v>20184.5</v>
      </c>
      <c r="G12" s="103">
        <v>2291</v>
      </c>
      <c r="H12" s="103">
        <v>18166.05</v>
      </c>
      <c r="I12" s="103">
        <v>6055</v>
      </c>
      <c r="J12" s="103">
        <v>20457</v>
      </c>
      <c r="K12" s="104">
        <v>38406</v>
      </c>
    </row>
    <row r="13" spans="1:11" ht="12.75">
      <c r="A13" s="97">
        <f t="shared" si="0"/>
        <v>6</v>
      </c>
      <c r="B13" s="98" t="s">
        <v>91</v>
      </c>
      <c r="C13" s="99">
        <v>449</v>
      </c>
      <c r="D13" s="100" t="s">
        <v>92</v>
      </c>
      <c r="E13" s="101" t="s">
        <v>93</v>
      </c>
      <c r="F13" s="102">
        <v>9501.1</v>
      </c>
      <c r="G13" s="103">
        <v>1083.9347348603703</v>
      </c>
      <c r="H13" s="103">
        <v>1425</v>
      </c>
      <c r="I13" s="103">
        <v>0</v>
      </c>
      <c r="J13" s="103">
        <v>2509</v>
      </c>
      <c r="K13" s="104">
        <v>38516</v>
      </c>
    </row>
    <row r="14" spans="1:11" ht="12.75">
      <c r="A14" s="97">
        <f t="shared" si="0"/>
        <v>7</v>
      </c>
      <c r="B14" s="98" t="s">
        <v>91</v>
      </c>
      <c r="C14" s="99">
        <v>457</v>
      </c>
      <c r="D14" s="98" t="s">
        <v>94</v>
      </c>
      <c r="E14" s="101" t="s">
        <v>95</v>
      </c>
      <c r="F14" s="102">
        <v>12649</v>
      </c>
      <c r="G14" s="103">
        <v>1430.612244897959</v>
      </c>
      <c r="H14" s="103">
        <v>18070</v>
      </c>
      <c r="I14" s="103">
        <v>0</v>
      </c>
      <c r="J14" s="103">
        <v>19501</v>
      </c>
      <c r="K14" s="106">
        <v>38441</v>
      </c>
    </row>
    <row r="15" spans="1:11" ht="12.75">
      <c r="A15" s="97">
        <f t="shared" si="0"/>
        <v>8</v>
      </c>
      <c r="B15" s="100" t="s">
        <v>96</v>
      </c>
      <c r="C15" s="99">
        <v>498</v>
      </c>
      <c r="D15" s="98" t="s">
        <v>97</v>
      </c>
      <c r="E15" s="107" t="s">
        <v>98</v>
      </c>
      <c r="F15" s="102">
        <v>33635</v>
      </c>
      <c r="G15" s="103">
        <v>1198.3892617449665</v>
      </c>
      <c r="H15" s="103">
        <v>30272</v>
      </c>
      <c r="I15" s="103">
        <v>10091</v>
      </c>
      <c r="J15" s="103">
        <v>31470</v>
      </c>
      <c r="K15" s="104">
        <v>38434</v>
      </c>
    </row>
    <row r="16" spans="1:11" ht="12.75">
      <c r="A16" s="97">
        <f t="shared" si="0"/>
        <v>9</v>
      </c>
      <c r="B16" s="98" t="s">
        <v>99</v>
      </c>
      <c r="C16" s="99">
        <v>777</v>
      </c>
      <c r="D16" s="108" t="s">
        <v>100</v>
      </c>
      <c r="E16" s="109" t="s">
        <v>101</v>
      </c>
      <c r="F16" s="110">
        <v>28891</v>
      </c>
      <c r="G16" s="111">
        <v>3855</v>
      </c>
      <c r="H16" s="111">
        <v>4334</v>
      </c>
      <c r="I16" s="111">
        <v>0</v>
      </c>
      <c r="J16" s="112">
        <v>8189</v>
      </c>
      <c r="K16" s="104">
        <v>38523</v>
      </c>
    </row>
    <row r="17" spans="1:11" ht="12.75">
      <c r="A17" s="97">
        <f t="shared" si="0"/>
        <v>10</v>
      </c>
      <c r="B17" s="98" t="s">
        <v>102</v>
      </c>
      <c r="C17" s="99">
        <v>843</v>
      </c>
      <c r="D17" s="105" t="s">
        <v>103</v>
      </c>
      <c r="E17" s="101" t="s">
        <v>104</v>
      </c>
      <c r="F17" s="102">
        <v>29705</v>
      </c>
      <c r="G17" s="103">
        <v>1380</v>
      </c>
      <c r="H17" s="103">
        <v>26734</v>
      </c>
      <c r="I17" s="103">
        <v>8911</v>
      </c>
      <c r="J17" s="103">
        <v>28114</v>
      </c>
      <c r="K17" s="104">
        <v>38533</v>
      </c>
    </row>
    <row r="18" spans="1:11" ht="12.75">
      <c r="A18" s="97">
        <f t="shared" si="0"/>
        <v>11</v>
      </c>
      <c r="B18" s="98" t="s">
        <v>105</v>
      </c>
      <c r="C18" s="99">
        <v>883</v>
      </c>
      <c r="D18" s="105" t="s">
        <v>106</v>
      </c>
      <c r="E18" s="101" t="s">
        <v>107</v>
      </c>
      <c r="F18" s="102">
        <v>33408</v>
      </c>
      <c r="G18" s="103">
        <v>1330</v>
      </c>
      <c r="H18" s="103">
        <v>30067</v>
      </c>
      <c r="I18" s="103">
        <v>10022</v>
      </c>
      <c r="J18" s="103">
        <v>31397</v>
      </c>
      <c r="K18" s="104">
        <v>38484</v>
      </c>
    </row>
    <row r="19" spans="1:11" ht="12.75">
      <c r="A19" s="97">
        <f t="shared" si="0"/>
        <v>12</v>
      </c>
      <c r="B19" s="98" t="s">
        <v>108</v>
      </c>
      <c r="C19" s="99">
        <v>925</v>
      </c>
      <c r="D19" s="100" t="s">
        <v>109</v>
      </c>
      <c r="E19" s="101" t="s">
        <v>110</v>
      </c>
      <c r="F19" s="102">
        <v>251062</v>
      </c>
      <c r="G19" s="103">
        <v>1509</v>
      </c>
      <c r="H19" s="103">
        <v>184100</v>
      </c>
      <c r="I19" s="103">
        <v>83687</v>
      </c>
      <c r="J19" s="103">
        <v>68471</v>
      </c>
      <c r="K19" s="104">
        <v>38495</v>
      </c>
    </row>
    <row r="20" spans="1:11" ht="12.75">
      <c r="A20" s="97">
        <f t="shared" si="0"/>
        <v>13</v>
      </c>
      <c r="B20" s="98" t="s">
        <v>111</v>
      </c>
      <c r="C20" s="99">
        <v>939</v>
      </c>
      <c r="D20" s="100" t="s">
        <v>112</v>
      </c>
      <c r="E20" s="101" t="s">
        <v>113</v>
      </c>
      <c r="F20" s="102">
        <v>155827</v>
      </c>
      <c r="G20" s="103">
        <v>862</v>
      </c>
      <c r="H20" s="103">
        <v>87750</v>
      </c>
      <c r="I20" s="103">
        <v>51942</v>
      </c>
      <c r="J20" s="103">
        <v>68939</v>
      </c>
      <c r="K20" s="104">
        <v>38499</v>
      </c>
    </row>
    <row r="21" spans="1:11" ht="12.75">
      <c r="A21" s="97">
        <f t="shared" si="0"/>
        <v>14</v>
      </c>
      <c r="B21" s="98" t="s">
        <v>114</v>
      </c>
      <c r="C21" s="99">
        <v>943</v>
      </c>
      <c r="D21" s="100" t="s">
        <v>115</v>
      </c>
      <c r="E21" s="101" t="s">
        <v>116</v>
      </c>
      <c r="F21" s="102">
        <v>35020</v>
      </c>
      <c r="G21" s="103">
        <v>908.5555053471909</v>
      </c>
      <c r="H21" s="103">
        <v>31518</v>
      </c>
      <c r="I21" s="103">
        <v>10506</v>
      </c>
      <c r="J21" s="103">
        <v>32427</v>
      </c>
      <c r="K21" s="104">
        <v>38530</v>
      </c>
    </row>
    <row r="22" spans="1:11" ht="13.5" thickBot="1">
      <c r="A22" s="113">
        <f t="shared" si="0"/>
        <v>15</v>
      </c>
      <c r="B22" s="114" t="s">
        <v>117</v>
      </c>
      <c r="C22" s="115">
        <v>191</v>
      </c>
      <c r="D22" s="116" t="s">
        <v>118</v>
      </c>
      <c r="E22" s="117" t="s">
        <v>119</v>
      </c>
      <c r="F22" s="118">
        <v>6584.9</v>
      </c>
      <c r="G22" s="119">
        <v>679</v>
      </c>
      <c r="H22" s="119">
        <v>5926.41</v>
      </c>
      <c r="I22" s="119">
        <v>1975</v>
      </c>
      <c r="J22" s="119">
        <v>6616</v>
      </c>
      <c r="K22" s="120">
        <v>38429</v>
      </c>
    </row>
    <row r="23" spans="1:11" ht="14.25" thickBot="1" thickTop="1">
      <c r="A23" s="121"/>
      <c r="B23" s="122" t="s">
        <v>120</v>
      </c>
      <c r="C23" s="121"/>
      <c r="D23" s="121"/>
      <c r="E23" s="121"/>
      <c r="F23" s="121"/>
      <c r="G23" s="121"/>
      <c r="H23" s="121"/>
      <c r="I23" s="123">
        <f>SUM(I8:I22)</f>
        <v>192259.191</v>
      </c>
      <c r="J23" s="123">
        <f>SUM(J8:J22)</f>
        <v>369636.00937420106</v>
      </c>
      <c r="K23" s="121"/>
    </row>
    <row r="24" ht="13.5" thickTop="1"/>
    <row r="26" ht="12.75">
      <c r="A26" t="s">
        <v>121</v>
      </c>
    </row>
    <row r="29" ht="12.75">
      <c r="A29" t="s">
        <v>122</v>
      </c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B1" sqref="B1"/>
    </sheetView>
  </sheetViews>
  <sheetFormatPr defaultColWidth="9.140625" defaultRowHeight="12.75"/>
  <cols>
    <col min="2" max="2" width="45.00390625" style="0" customWidth="1"/>
    <col min="3" max="3" width="18.28125" style="0" customWidth="1"/>
    <col min="4" max="4" width="15.8515625" style="0" customWidth="1"/>
    <col min="5" max="5" width="19.8515625" style="0" customWidth="1"/>
    <col min="6" max="6" width="20.57421875" style="0" customWidth="1"/>
  </cols>
  <sheetData>
    <row r="1" ht="20.25">
      <c r="A1" s="75" t="s">
        <v>125</v>
      </c>
    </row>
    <row r="4" ht="18">
      <c r="A4" s="124" t="s">
        <v>126</v>
      </c>
    </row>
    <row r="7" ht="15">
      <c r="A7" s="125"/>
    </row>
    <row r="8" ht="13.5" thickBot="1">
      <c r="F8" s="126" t="s">
        <v>127</v>
      </c>
    </row>
    <row r="9" spans="1:6" ht="12.75">
      <c r="A9" s="127"/>
      <c r="B9" s="77" t="s">
        <v>128</v>
      </c>
      <c r="C9" s="77" t="s">
        <v>129</v>
      </c>
      <c r="D9" s="128" t="s">
        <v>130</v>
      </c>
      <c r="E9" s="129" t="s">
        <v>131</v>
      </c>
      <c r="F9" s="129" t="s">
        <v>123</v>
      </c>
    </row>
    <row r="10" spans="1:6" ht="13.5" thickBot="1">
      <c r="A10" s="130"/>
      <c r="B10" s="130"/>
      <c r="C10" s="83" t="s">
        <v>132</v>
      </c>
      <c r="D10" s="131" t="s">
        <v>133</v>
      </c>
      <c r="E10" s="131" t="s">
        <v>133</v>
      </c>
      <c r="F10" s="132"/>
    </row>
    <row r="11" spans="1:6" ht="13.5" thickBot="1">
      <c r="A11" s="133">
        <v>1</v>
      </c>
      <c r="B11" s="134" t="s">
        <v>134</v>
      </c>
      <c r="C11" s="135">
        <v>3582</v>
      </c>
      <c r="D11" s="136"/>
      <c r="E11" s="136"/>
      <c r="F11" s="136">
        <v>3582</v>
      </c>
    </row>
    <row r="12" spans="1:6" ht="13.5" thickBot="1">
      <c r="A12" s="133">
        <v>2</v>
      </c>
      <c r="B12" s="134" t="s">
        <v>124</v>
      </c>
      <c r="C12" s="135">
        <v>4619</v>
      </c>
      <c r="D12" s="136"/>
      <c r="E12" s="136"/>
      <c r="F12" s="136">
        <v>4619</v>
      </c>
    </row>
    <row r="13" spans="1:6" ht="13.5" thickBot="1">
      <c r="A13" s="133">
        <v>3</v>
      </c>
      <c r="B13" s="134" t="s">
        <v>135</v>
      </c>
      <c r="C13" s="135">
        <v>73</v>
      </c>
      <c r="D13" s="136"/>
      <c r="E13" s="136"/>
      <c r="F13" s="136">
        <v>73</v>
      </c>
    </row>
    <row r="14" spans="1:6" ht="13.5" thickBot="1">
      <c r="A14" s="133">
        <v>4</v>
      </c>
      <c r="B14" s="134" t="s">
        <v>136</v>
      </c>
      <c r="C14" s="135">
        <v>200</v>
      </c>
      <c r="D14" s="136"/>
      <c r="E14" s="136"/>
      <c r="F14" s="136">
        <v>200</v>
      </c>
    </row>
    <row r="15" spans="1:6" ht="13.5" thickBot="1">
      <c r="A15" s="133">
        <v>5</v>
      </c>
      <c r="B15" s="134" t="s">
        <v>137</v>
      </c>
      <c r="C15" s="135">
        <v>3528</v>
      </c>
      <c r="D15" s="136">
        <v>7760</v>
      </c>
      <c r="E15" s="136">
        <v>8585</v>
      </c>
      <c r="F15" s="136">
        <v>2703</v>
      </c>
    </row>
    <row r="16" spans="1:6" ht="13.5" thickBot="1">
      <c r="A16" s="133">
        <v>6</v>
      </c>
      <c r="B16" s="134" t="s">
        <v>138</v>
      </c>
      <c r="C16" s="135">
        <v>13582</v>
      </c>
      <c r="D16" s="136">
        <v>11217</v>
      </c>
      <c r="E16" s="136">
        <v>9549</v>
      </c>
      <c r="F16" s="136">
        <v>15250</v>
      </c>
    </row>
    <row r="17" spans="1:6" ht="13.5" thickBot="1">
      <c r="A17" s="133">
        <v>7</v>
      </c>
      <c r="B17" s="134" t="s">
        <v>139</v>
      </c>
      <c r="C17" s="135">
        <v>590</v>
      </c>
      <c r="D17" s="136">
        <v>745</v>
      </c>
      <c r="E17" s="136">
        <v>245</v>
      </c>
      <c r="F17" s="136">
        <v>1090</v>
      </c>
    </row>
    <row r="18" spans="1:6" ht="13.5" thickBot="1">
      <c r="A18" s="133">
        <v>8</v>
      </c>
      <c r="B18" s="134" t="s">
        <v>140</v>
      </c>
      <c r="C18" s="135">
        <v>26842</v>
      </c>
      <c r="D18" s="136">
        <v>1406</v>
      </c>
      <c r="E18" s="136">
        <v>5489</v>
      </c>
      <c r="F18" s="136">
        <v>22759</v>
      </c>
    </row>
    <row r="19" spans="1:6" ht="13.5" thickBot="1">
      <c r="A19" s="137">
        <v>9</v>
      </c>
      <c r="B19" s="138" t="s">
        <v>141</v>
      </c>
      <c r="C19" s="139">
        <v>0</v>
      </c>
      <c r="D19" s="140">
        <v>8832</v>
      </c>
      <c r="E19" s="141">
        <v>0</v>
      </c>
      <c r="F19" s="140">
        <v>8832</v>
      </c>
    </row>
    <row r="20" spans="1:6" ht="14.25" thickBot="1" thickTop="1">
      <c r="A20" s="121"/>
      <c r="B20" s="142" t="s">
        <v>142</v>
      </c>
      <c r="C20" s="143">
        <f>SUM(C11:C19)</f>
        <v>53016</v>
      </c>
      <c r="D20" s="143">
        <f>SUM(D11:D19)</f>
        <v>29960</v>
      </c>
      <c r="E20" s="143">
        <f>SUM(E11:E19)</f>
        <v>23868</v>
      </c>
      <c r="F20" s="143">
        <f>SUM(F11:F19)</f>
        <v>59108</v>
      </c>
    </row>
    <row r="21" ht="13.5" thickTop="1"/>
    <row r="23" ht="12.75">
      <c r="A23" t="s">
        <v>121</v>
      </c>
    </row>
    <row r="24" ht="12.75">
      <c r="B24" t="s">
        <v>143</v>
      </c>
    </row>
    <row r="26" ht="12.75">
      <c r="A26" t="s">
        <v>144</v>
      </c>
    </row>
  </sheetData>
  <printOptions/>
  <pageMargins left="0.75" right="0.75" top="1" bottom="1" header="0.4921259845" footer="0.4921259845"/>
  <pageSetup horizontalDpi="1200" verticalDpi="1200" orientation="landscape" paperSize="9" r:id="rId1"/>
  <headerFooter alignWithMargins="0">
    <oddHeader>&amp;C&amp;A</oddHeader>
    <oddFooter>&amp;CStránka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