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<sst xmlns="http://schemas.openxmlformats.org/spreadsheetml/2006/main" count="85" uniqueCount="82">
  <si>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Klasifikácia</t>
  </si>
  <si>
    <t>Názov</t>
  </si>
  <si>
    <t>Rozpočet</t>
  </si>
  <si>
    <t>Nedaňové príjmy</t>
  </si>
  <si>
    <t>Prijmy z vlastníctva</t>
  </si>
  <si>
    <t xml:space="preserve">Z prenajatých strojov, prístrojov, zariadení, techniky a náradia </t>
  </si>
  <si>
    <t>Poplatky a platby z nepriem. a náhodného predaja a sl.</t>
  </si>
  <si>
    <t>Za predaj výrobkov, tovarov a služieb</t>
  </si>
  <si>
    <t>Úroky z domácich úverov, pôžičiek a vkladov</t>
  </si>
  <si>
    <t>Z účtov finančného hospodárenia</t>
  </si>
  <si>
    <t>Ostatné príjmy</t>
  </si>
  <si>
    <t xml:space="preserve">Granty </t>
  </si>
  <si>
    <t>Na kultúrny rozvoj</t>
  </si>
  <si>
    <t>Transfery na rovnakej úrovni</t>
  </si>
  <si>
    <t>Zo  štátneho rozpočtu</t>
  </si>
  <si>
    <t>Z rozpočtu obce</t>
  </si>
  <si>
    <t>Prevod prostriedkov z peňažných fondov</t>
  </si>
  <si>
    <t>Bežné výdavky</t>
  </si>
  <si>
    <t>Mzdy, platy, služobné príjmy a ost. osobné vyrovnania</t>
  </si>
  <si>
    <t>Tarifný plat, základný plat</t>
  </si>
  <si>
    <t>Príplatky</t>
  </si>
  <si>
    <t>Odmeny</t>
  </si>
  <si>
    <t xml:space="preserve">Poistné a príspevok  do poisťovní  </t>
  </si>
  <si>
    <t>Poistné do VšZP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</si>
  <si>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</si>
  <si>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</si>
  <si>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</si>
  <si>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</si>
  <si>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</si>
  <si>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</si>
  <si>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a solidarity</t>
  </si>
  <si>
    <t>Príspevok do DDP</t>
  </si>
  <si>
    <t>Cestovné náhrady</t>
  </si>
  <si>
    <t>Tuzemské</t>
  </si>
  <si>
    <t>Zahraničné</t>
  </si>
  <si>
    <t>Energie, voda a komunikácie</t>
  </si>
  <si>
    <t>Energie</t>
  </si>
  <si>
    <t>Vodné, stočné</t>
  </si>
  <si>
    <t>Poštovné a telekomunikačné služby</t>
  </si>
  <si>
    <t>Materiál</t>
  </si>
  <si>
    <t>Interiérové vybavenie</t>
  </si>
  <si>
    <t>Prevádzkové stroje, prístroje, zariadenie, technika a náradie</t>
  </si>
  <si>
    <t>Všeobecný materiál</t>
  </si>
  <si>
    <t>Knihy, časopisy, noviny, učebnice</t>
  </si>
  <si>
    <t>Pracovné odevy, obuv a pracovné pomôcky</t>
  </si>
  <si>
    <t>Potraviny</t>
  </si>
  <si>
    <t>Reprezentačné</t>
  </si>
  <si>
    <t>Dopravné</t>
  </si>
  <si>
    <t>Palivo, mazivá, oleje, špec.kvapaliny</t>
  </si>
  <si>
    <t>Servis, údržba, opravy a výdavky s tým spojené</t>
  </si>
  <si>
    <t>Poistenie</t>
  </si>
  <si>
    <t>Prepravné a prenájom dopravných prostriedkov</t>
  </si>
  <si>
    <t>Karty, známky, poplatky</t>
  </si>
  <si>
    <t>Rutinná a štandardná údržba</t>
  </si>
  <si>
    <t>Interiérového vybavenia</t>
  </si>
  <si>
    <t>Prevádzkových strojov,prístrojov,zariadení,techniky a náradia</t>
  </si>
  <si>
    <t>Budov, priestorov a objektov</t>
  </si>
  <si>
    <t>Nájomné za prenájom</t>
  </si>
  <si>
    <t>Služby</t>
  </si>
  <si>
    <t>Školenia, kurzy, semináre</t>
  </si>
  <si>
    <t>Konkurzy a súťaže (honoráre)</t>
  </si>
  <si>
    <t>Všeobecné služby</t>
  </si>
  <si>
    <t>Špeciálne služby</t>
  </si>
  <si>
    <t>Náhrady - CIS</t>
  </si>
  <si>
    <t>Poplatky, odvody, dane a clá</t>
  </si>
  <si>
    <t>Stravovanie</t>
  </si>
  <si>
    <t>Poistné</t>
  </si>
  <si>
    <t>Prídel do sociálneho fondu</t>
  </si>
  <si>
    <t>Odmeny pracovníkov mimopracovného pomeru</t>
  </si>
  <si>
    <t>ODPISY</t>
  </si>
  <si>
    <t>ROZDIEL prijmov a výdavkov</t>
  </si>
  <si>
    <t>Prehľad príjmov a výdavkov za I. polrok 2005 v rozpočtovej klasifikácii v tis. Sk</t>
  </si>
  <si>
    <t>Plnenie 1-6</t>
  </si>
  <si>
    <t>Z dobropisov</t>
  </si>
  <si>
    <t>Cestovné náhrady vlastným zamestnancom</t>
  </si>
  <si>
    <t>Plnenie v %</t>
  </si>
  <si>
    <t xml:space="preserve">Z prenajatých strojov, priestorov a objektov </t>
  </si>
  <si>
    <t>Za stravné</t>
  </si>
  <si>
    <t>Iné</t>
  </si>
  <si>
    <t>Poistné do Spoločnej zdravotnej poisťovne</t>
  </si>
  <si>
    <t>Telekomunikačná technika</t>
  </si>
  <si>
    <t>Kolkové známky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</si>
</sst>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/>
    </xf>
    <xf numFmtId="3" fontId="4" fillId="0" borderId="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workbookViewId="0" topLeftCell="A1">
      <selection activeCell="B127" sqref="B127"/>
    </sheetView>
  </sheetViews>
  <sheetFormatPr defaultColWidth="9.00390625" defaultRowHeight="12.75"/>
  <cols>
    <col min="1" max="1" width="10.00390625" style="0" customWidth="1"/>
    <col min="2" max="2" width="50.75390625" style="0" customWidth="1"/>
    <col min="3" max="3" width="9.375" style="0" bestFit="1" customWidth="1"/>
    <col min="4" max="4" width="11.125" style="0" bestFit="1" customWidth="1"/>
    <col min="5" max="5" width="11.625" style="0" customWidth="1"/>
  </cols>
  <sheetData>
    <row r="1" ht="13.5" thickBot="1">
      <c r="B1" s="1" t="s">
        <v>71</v>
      </c>
    </row>
    <row r="2" spans="1:5" ht="13.5" thickBot="1">
      <c r="A2" s="2"/>
      <c r="B2" s="3"/>
      <c r="C2" s="4">
        <v>2005</v>
      </c>
      <c r="D2" s="4">
        <v>2005</v>
      </c>
      <c r="E2" s="4">
        <v>2005</v>
      </c>
    </row>
    <row r="3" spans="1:5" ht="13.5" thickBot="1">
      <c r="A3" s="5" t="s">
        <v>0</v>
      </c>
      <c r="B3" s="6" t="s">
        <v>1</v>
      </c>
      <c r="C3" s="7" t="s">
        <v>2</v>
      </c>
      <c r="D3" s="4" t="s">
        <v>72</v>
      </c>
      <c r="E3" s="7" t="s">
        <v>75</v>
      </c>
    </row>
    <row r="4" spans="1:5" s="11" customFormat="1" ht="12.75">
      <c r="A4" s="8">
        <v>200</v>
      </c>
      <c r="B4" s="9" t="s">
        <v>3</v>
      </c>
      <c r="C4" s="10">
        <f>SUM(C5+C8+C11+C13+C16+C18+C21)</f>
        <v>11059</v>
      </c>
      <c r="D4" s="10">
        <f>SUM(D5+D8+D11+D13+D16+D18+D21)</f>
        <v>4228</v>
      </c>
      <c r="E4" s="60">
        <f>(D4/C4)*100</f>
        <v>38.23130481960394</v>
      </c>
    </row>
    <row r="5" spans="1:5" s="1" customFormat="1" ht="12.75">
      <c r="A5" s="12">
        <v>212</v>
      </c>
      <c r="B5" s="13" t="s">
        <v>4</v>
      </c>
      <c r="C5" s="15">
        <f>SUM(C7+C6)</f>
        <v>2235</v>
      </c>
      <c r="D5" s="15">
        <f>SUM(D7+D6)</f>
        <v>739</v>
      </c>
      <c r="E5" s="55">
        <f aca="true" t="shared" si="0" ref="E5:E20">(D5/C5)*100</f>
        <v>33.064876957494405</v>
      </c>
    </row>
    <row r="6" spans="1:5" ht="12.75">
      <c r="A6" s="16">
        <v>212003</v>
      </c>
      <c r="B6" s="17" t="s">
        <v>76</v>
      </c>
      <c r="C6" s="19">
        <v>2135</v>
      </c>
      <c r="D6" s="19">
        <v>733</v>
      </c>
      <c r="E6" s="56">
        <f t="shared" si="0"/>
        <v>34.33255269320843</v>
      </c>
    </row>
    <row r="7" spans="1:5" ht="12.75">
      <c r="A7" s="16">
        <v>212004</v>
      </c>
      <c r="B7" s="17" t="s">
        <v>5</v>
      </c>
      <c r="C7" s="19">
        <v>100</v>
      </c>
      <c r="D7" s="19">
        <v>6</v>
      </c>
      <c r="E7" s="56">
        <f t="shared" si="0"/>
        <v>6</v>
      </c>
    </row>
    <row r="8" spans="1:5" s="1" customFormat="1" ht="12.75">
      <c r="A8" s="12">
        <v>223</v>
      </c>
      <c r="B8" s="13" t="s">
        <v>6</v>
      </c>
      <c r="C8" s="15">
        <f>SUM(C9+C10)</f>
        <v>3542</v>
      </c>
      <c r="D8" s="15">
        <f>SUM(D9+D10)</f>
        <v>1237</v>
      </c>
      <c r="E8" s="55">
        <f t="shared" si="0"/>
        <v>34.92377188029362</v>
      </c>
    </row>
    <row r="9" spans="1:5" ht="12.75">
      <c r="A9" s="16">
        <v>223001</v>
      </c>
      <c r="B9" s="17" t="s">
        <v>7</v>
      </c>
      <c r="C9" s="19">
        <v>3542</v>
      </c>
      <c r="D9" s="19">
        <v>1225</v>
      </c>
      <c r="E9" s="56">
        <f t="shared" si="0"/>
        <v>34.58498023715415</v>
      </c>
    </row>
    <row r="10" spans="1:5" ht="12.75">
      <c r="A10" s="16">
        <v>223003</v>
      </c>
      <c r="B10" s="17" t="s">
        <v>77</v>
      </c>
      <c r="C10" s="19"/>
      <c r="D10" s="19">
        <v>12</v>
      </c>
      <c r="E10" s="56"/>
    </row>
    <row r="11" spans="1:5" s="1" customFormat="1" ht="12.75">
      <c r="A11" s="12">
        <v>240</v>
      </c>
      <c r="B11" s="13" t="s">
        <v>8</v>
      </c>
      <c r="C11" s="15">
        <f>SUM(C12)</f>
        <v>20</v>
      </c>
      <c r="D11" s="15">
        <f>SUM(D12)</f>
        <v>1</v>
      </c>
      <c r="E11" s="56">
        <f t="shared" si="0"/>
        <v>5</v>
      </c>
    </row>
    <row r="12" spans="1:5" ht="12.75">
      <c r="A12" s="16">
        <v>243</v>
      </c>
      <c r="B12" s="17" t="s">
        <v>9</v>
      </c>
      <c r="C12" s="19">
        <v>20</v>
      </c>
      <c r="D12" s="19">
        <v>1</v>
      </c>
      <c r="E12" s="56">
        <f t="shared" si="0"/>
        <v>5</v>
      </c>
    </row>
    <row r="13" spans="1:5" s="20" customFormat="1" ht="12.75">
      <c r="A13" s="12">
        <v>292</v>
      </c>
      <c r="B13" s="13" t="s">
        <v>10</v>
      </c>
      <c r="C13" s="15">
        <f>C14+C15</f>
        <v>0</v>
      </c>
      <c r="D13" s="15">
        <f>D14+D15</f>
        <v>3</v>
      </c>
      <c r="E13" s="56"/>
    </row>
    <row r="14" spans="1:5" ht="12.75">
      <c r="A14" s="16">
        <v>292012</v>
      </c>
      <c r="B14" s="17" t="s">
        <v>73</v>
      </c>
      <c r="C14" s="19"/>
      <c r="D14" s="19">
        <v>2</v>
      </c>
      <c r="E14" s="56"/>
    </row>
    <row r="15" spans="1:5" ht="12.75">
      <c r="A15" s="16">
        <v>292027</v>
      </c>
      <c r="B15" s="17" t="s">
        <v>78</v>
      </c>
      <c r="C15" s="19"/>
      <c r="D15" s="19">
        <v>1</v>
      </c>
      <c r="E15" s="56"/>
    </row>
    <row r="16" spans="1:5" s="1" customFormat="1" ht="12.75">
      <c r="A16" s="12">
        <v>311</v>
      </c>
      <c r="B16" s="13" t="s">
        <v>11</v>
      </c>
      <c r="C16" s="15">
        <f>SUM(C17)</f>
        <v>368</v>
      </c>
      <c r="D16" s="15">
        <f>SUM(D17)</f>
        <v>50</v>
      </c>
      <c r="E16" s="55">
        <f t="shared" si="0"/>
        <v>13.586956521739129</v>
      </c>
    </row>
    <row r="17" spans="1:5" ht="12.75">
      <c r="A17" s="16">
        <v>311</v>
      </c>
      <c r="B17" s="17" t="s">
        <v>12</v>
      </c>
      <c r="C17" s="21">
        <v>368</v>
      </c>
      <c r="D17" s="21">
        <v>50</v>
      </c>
      <c r="E17" s="56">
        <f t="shared" si="0"/>
        <v>13.586956521739129</v>
      </c>
    </row>
    <row r="18" spans="1:5" s="20" customFormat="1" ht="12.75">
      <c r="A18" s="22">
        <v>312</v>
      </c>
      <c r="B18" s="23" t="s">
        <v>13</v>
      </c>
      <c r="C18" s="15">
        <f>SUM(C20+C19)</f>
        <v>4386</v>
      </c>
      <c r="D18" s="15">
        <f>SUM(D20+D19)</f>
        <v>2198</v>
      </c>
      <c r="E18" s="55">
        <f t="shared" si="0"/>
        <v>50.1139990880073</v>
      </c>
    </row>
    <row r="19" spans="1:5" s="26" customFormat="1" ht="12.75">
      <c r="A19" s="24">
        <v>312001</v>
      </c>
      <c r="B19" s="25" t="s">
        <v>14</v>
      </c>
      <c r="C19" s="21"/>
      <c r="D19" s="21">
        <v>5</v>
      </c>
      <c r="E19" s="56"/>
    </row>
    <row r="20" spans="1:5" s="26" customFormat="1" ht="12.75">
      <c r="A20" s="24">
        <v>312007</v>
      </c>
      <c r="B20" s="25" t="s">
        <v>15</v>
      </c>
      <c r="C20" s="54">
        <v>4386</v>
      </c>
      <c r="D20" s="54">
        <v>2193</v>
      </c>
      <c r="E20" s="56">
        <f t="shared" si="0"/>
        <v>50</v>
      </c>
    </row>
    <row r="21" spans="1:5" s="26" customFormat="1" ht="13.5" thickBot="1">
      <c r="A21" s="27">
        <v>454</v>
      </c>
      <c r="B21" s="28" t="s">
        <v>16</v>
      </c>
      <c r="C21" s="29">
        <v>508</v>
      </c>
      <c r="D21" s="29"/>
      <c r="E21" s="57"/>
    </row>
    <row r="22" spans="1:25" s="26" customFormat="1" ht="12.75">
      <c r="A22" s="30"/>
      <c r="B22" s="25"/>
      <c r="C22" s="31"/>
      <c r="D22" s="3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6" customFormat="1" ht="12.75">
      <c r="A23" s="30"/>
      <c r="B23" s="25"/>
      <c r="C23" s="31"/>
      <c r="D23" s="3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6" customFormat="1" ht="12.75">
      <c r="A24" s="30"/>
      <c r="B24" s="25"/>
      <c r="C24" s="31"/>
      <c r="D24" s="3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6" customFormat="1" ht="12.75">
      <c r="A25" s="30"/>
      <c r="B25" s="25"/>
      <c r="C25" s="31"/>
      <c r="D25" s="3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6" customFormat="1" ht="12.75">
      <c r="A26" s="30"/>
      <c r="B26" s="25"/>
      <c r="C26" s="31"/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6" customFormat="1" ht="12.75">
      <c r="A27" s="30"/>
      <c r="B27" s="25"/>
      <c r="C27" s="31"/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6" customFormat="1" ht="12.75">
      <c r="A28" s="30"/>
      <c r="B28" s="25"/>
      <c r="C28" s="31"/>
      <c r="D28" s="3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6" customFormat="1" ht="12.75">
      <c r="A29" s="30"/>
      <c r="B29" s="25"/>
      <c r="C29" s="31"/>
      <c r="D29" s="3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6" customFormat="1" ht="12.75">
      <c r="A30" s="30"/>
      <c r="B30" s="25"/>
      <c r="C30" s="31"/>
      <c r="D30" s="3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6" customFormat="1" ht="12.75">
      <c r="A31" s="30"/>
      <c r="B31" s="25"/>
      <c r="C31" s="31"/>
      <c r="D31" s="3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6" customFormat="1" ht="12.75">
      <c r="A32" s="30"/>
      <c r="B32" s="25"/>
      <c r="C32" s="31"/>
      <c r="D32" s="3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26" customFormat="1" ht="12.75">
      <c r="A33" s="30"/>
      <c r="B33" s="25"/>
      <c r="C33" s="31"/>
      <c r="D33" s="3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26" customFormat="1" ht="12.75">
      <c r="A34" s="30"/>
      <c r="B34" s="25"/>
      <c r="C34" s="31"/>
      <c r="D34" s="3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26" customFormat="1" ht="12.75">
      <c r="A35" s="30"/>
      <c r="B35" s="25"/>
      <c r="C35" s="31"/>
      <c r="D35" s="3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26" customFormat="1" ht="12.75">
      <c r="A36" s="30"/>
      <c r="B36" s="25"/>
      <c r="C36" s="31"/>
      <c r="D36" s="3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s="26" customFormat="1" ht="12.75">
      <c r="A37" s="30"/>
      <c r="B37" s="25"/>
      <c r="C37" s="31"/>
      <c r="D37" s="3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26" customFormat="1" ht="12.75">
      <c r="A38" s="30"/>
      <c r="B38" s="25"/>
      <c r="C38" s="31"/>
      <c r="D38" s="3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26" customFormat="1" ht="12.75">
      <c r="A39" s="30"/>
      <c r="B39" s="25"/>
      <c r="C39" s="31"/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26" customFormat="1" ht="12.75">
      <c r="A40" s="30"/>
      <c r="B40" s="25"/>
      <c r="C40" s="31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26" customFormat="1" ht="12.75">
      <c r="A41" s="30"/>
      <c r="B41" s="25"/>
      <c r="C41" s="31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26" customFormat="1" ht="12.75">
      <c r="A42" s="30"/>
      <c r="B42" s="25"/>
      <c r="C42" s="31"/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s="26" customFormat="1" ht="12.75">
      <c r="A43" s="30"/>
      <c r="B43" s="25"/>
      <c r="C43" s="31"/>
      <c r="D43" s="3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26" customFormat="1" ht="12.75">
      <c r="A44" s="30"/>
      <c r="B44" s="25"/>
      <c r="C44" s="31"/>
      <c r="D44" s="3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s="26" customFormat="1" ht="12.75">
      <c r="A45" s="30"/>
      <c r="B45" s="25"/>
      <c r="C45" s="31"/>
      <c r="D45" s="3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26" customFormat="1" ht="12.75">
      <c r="A46" s="30"/>
      <c r="B46" s="25"/>
      <c r="C46" s="31"/>
      <c r="D46" s="3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26" customFormat="1" ht="12.75">
      <c r="A47" s="30"/>
      <c r="B47" s="25"/>
      <c r="C47" s="31"/>
      <c r="D47" s="3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6" customFormat="1" ht="12.75">
      <c r="A48" s="30"/>
      <c r="B48" s="25"/>
      <c r="C48" s="31"/>
      <c r="D48" s="3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26" customFormat="1" ht="12.75">
      <c r="A49" s="30"/>
      <c r="B49" s="25"/>
      <c r="C49" s="31"/>
      <c r="D49" s="3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26" customFormat="1" ht="12.75">
      <c r="A50" s="30"/>
      <c r="B50" s="25"/>
      <c r="C50" s="31"/>
      <c r="D50" s="3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26" customFormat="1" ht="12.75">
      <c r="A51" s="30"/>
      <c r="B51" s="25"/>
      <c r="C51" s="31"/>
      <c r="D51" s="3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s="26" customFormat="1" ht="12.75">
      <c r="A52" s="30"/>
      <c r="B52" s="25"/>
      <c r="C52" s="31"/>
      <c r="D52" s="3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26" customFormat="1" ht="12.75">
      <c r="A53" s="30"/>
      <c r="B53" s="25"/>
      <c r="C53" s="31"/>
      <c r="D53" s="3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s="26" customFormat="1" ht="12.75">
      <c r="A54" s="30"/>
      <c r="B54" s="25"/>
      <c r="C54" s="31"/>
      <c r="D54" s="3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26" customFormat="1" ht="12.75">
      <c r="A55" s="30"/>
      <c r="B55" s="25"/>
      <c r="C55" s="31"/>
      <c r="D55" s="3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26" customFormat="1" ht="12.75">
      <c r="A56" s="30"/>
      <c r="B56" s="25"/>
      <c r="C56" s="31"/>
      <c r="D56" s="3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s="26" customFormat="1" ht="12.75">
      <c r="A57" s="30"/>
      <c r="B57" s="25"/>
      <c r="C57" s="31"/>
      <c r="D57" s="3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s="26" customFormat="1" ht="12.75">
      <c r="A58" s="30"/>
      <c r="B58" s="25"/>
      <c r="C58" s="31"/>
      <c r="D58" s="3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s="26" customFormat="1" ht="12.75">
      <c r="A59" s="30"/>
      <c r="B59" s="25"/>
      <c r="C59" s="31"/>
      <c r="D59" s="3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26" customFormat="1" ht="12.75">
      <c r="A60" s="30"/>
      <c r="B60" s="25"/>
      <c r="C60" s="31"/>
      <c r="D60" s="3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26" customFormat="1" ht="12.75">
      <c r="A61" s="30"/>
      <c r="B61" s="25"/>
      <c r="C61" s="31"/>
      <c r="D61" s="3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26" customFormat="1" ht="12.75">
      <c r="A62" s="30"/>
      <c r="B62" s="25"/>
      <c r="C62" s="31"/>
      <c r="D62" s="3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26" customFormat="1" ht="13.5" thickBot="1">
      <c r="A63" s="33"/>
      <c r="B63" s="34"/>
      <c r="C63" s="35"/>
      <c r="D63" s="3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5" s="11" customFormat="1" ht="12.75">
      <c r="A64" s="37">
        <v>600</v>
      </c>
      <c r="B64" s="38" t="s">
        <v>17</v>
      </c>
      <c r="C64" s="10">
        <f>SUM(C65+C69+C80+C84+C88+C97+C103+C107+C110+C123)</f>
        <v>11059</v>
      </c>
      <c r="D64" s="39">
        <f>SUM(D65+D69+D80+D84+D88+D97+D103+D107+D110+D123)</f>
        <v>4439</v>
      </c>
      <c r="E64" s="59">
        <f>(D64/C64)*100</f>
        <v>40.13925309702505</v>
      </c>
    </row>
    <row r="65" spans="1:5" s="20" customFormat="1" ht="12.75">
      <c r="A65" s="12">
        <v>610</v>
      </c>
      <c r="B65" s="13" t="s">
        <v>18</v>
      </c>
      <c r="C65" s="15">
        <f>SUM(C66:C68)</f>
        <v>3420</v>
      </c>
      <c r="D65" s="14">
        <f>SUM(D66:D68)</f>
        <v>1324</v>
      </c>
      <c r="E65" s="55">
        <f aca="true" t="shared" si="1" ref="E65:E122">(D65/C65)*100</f>
        <v>38.71345029239766</v>
      </c>
    </row>
    <row r="66" spans="1:5" ht="12.75">
      <c r="A66" s="16">
        <v>611</v>
      </c>
      <c r="B66" s="17" t="s">
        <v>19</v>
      </c>
      <c r="C66" s="19">
        <v>2900</v>
      </c>
      <c r="D66" s="18">
        <v>1324</v>
      </c>
      <c r="E66" s="56">
        <f t="shared" si="1"/>
        <v>45.6551724137931</v>
      </c>
    </row>
    <row r="67" spans="1:5" ht="12.75">
      <c r="A67" s="16">
        <v>612</v>
      </c>
      <c r="B67" s="17" t="s">
        <v>20</v>
      </c>
      <c r="C67" s="19">
        <v>132</v>
      </c>
      <c r="D67" s="18"/>
      <c r="E67" s="56"/>
    </row>
    <row r="68" spans="1:5" ht="12.75">
      <c r="A68" s="16">
        <v>614</v>
      </c>
      <c r="B68" s="17" t="s">
        <v>21</v>
      </c>
      <c r="C68" s="21">
        <v>388</v>
      </c>
      <c r="D68" s="44"/>
      <c r="E68" s="56"/>
    </row>
    <row r="69" spans="1:5" s="20" customFormat="1" ht="12.75">
      <c r="A69" s="12">
        <v>620</v>
      </c>
      <c r="B69" s="13" t="s">
        <v>22</v>
      </c>
      <c r="C69" s="15">
        <f>SUM(C70:C79)</f>
        <v>1331</v>
      </c>
      <c r="D69" s="14">
        <f>SUM(D70:D79)</f>
        <v>754</v>
      </c>
      <c r="E69" s="55">
        <f t="shared" si="1"/>
        <v>56.64913598797896</v>
      </c>
    </row>
    <row r="70" spans="1:5" ht="12.75">
      <c r="A70" s="16">
        <v>621</v>
      </c>
      <c r="B70" s="17" t="s">
        <v>23</v>
      </c>
      <c r="C70" s="19">
        <v>230</v>
      </c>
      <c r="D70" s="18">
        <v>140</v>
      </c>
      <c r="E70" s="56">
        <f t="shared" si="1"/>
        <v>60.86956521739131</v>
      </c>
    </row>
    <row r="71" spans="1:5" ht="12.75">
      <c r="A71" s="16">
        <v>622</v>
      </c>
      <c r="B71" s="17" t="s">
        <v>79</v>
      </c>
      <c r="C71" s="19">
        <v>30</v>
      </c>
      <c r="D71" s="18">
        <v>20</v>
      </c>
      <c r="E71" s="56">
        <f t="shared" si="1"/>
        <v>66.66666666666666</v>
      </c>
    </row>
    <row r="72" spans="1:5" ht="12.75">
      <c r="A72" s="16">
        <v>623</v>
      </c>
      <c r="B72" s="17" t="s">
        <v>24</v>
      </c>
      <c r="C72" s="19">
        <v>82</v>
      </c>
      <c r="D72" s="18">
        <v>46</v>
      </c>
      <c r="E72" s="56">
        <f t="shared" si="1"/>
        <v>56.09756097560976</v>
      </c>
    </row>
    <row r="73" spans="1:5" ht="12.75">
      <c r="A73" s="16">
        <v>625001</v>
      </c>
      <c r="B73" s="17" t="s">
        <v>25</v>
      </c>
      <c r="C73" s="19">
        <v>48</v>
      </c>
      <c r="D73" s="18">
        <v>41</v>
      </c>
      <c r="E73" s="56">
        <f t="shared" si="1"/>
        <v>85.41666666666666</v>
      </c>
    </row>
    <row r="74" spans="1:5" ht="12.75">
      <c r="A74" s="16">
        <v>625002</v>
      </c>
      <c r="B74" s="17" t="s">
        <v>26</v>
      </c>
      <c r="C74" s="19">
        <v>627</v>
      </c>
      <c r="D74" s="18">
        <v>275</v>
      </c>
      <c r="E74" s="56">
        <f t="shared" si="1"/>
        <v>43.859649122807014</v>
      </c>
    </row>
    <row r="75" spans="1:5" ht="12.75">
      <c r="A75" s="16">
        <v>625003</v>
      </c>
      <c r="B75" s="17" t="s">
        <v>27</v>
      </c>
      <c r="C75" s="19">
        <v>30</v>
      </c>
      <c r="D75" s="18">
        <v>13</v>
      </c>
      <c r="E75" s="56">
        <f t="shared" si="1"/>
        <v>43.333333333333336</v>
      </c>
    </row>
    <row r="76" spans="1:5" ht="12.75">
      <c r="A76" s="16">
        <v>625004</v>
      </c>
      <c r="B76" s="17" t="s">
        <v>28</v>
      </c>
      <c r="C76" s="19">
        <v>103</v>
      </c>
      <c r="D76" s="18">
        <v>77</v>
      </c>
      <c r="E76" s="56">
        <f t="shared" si="1"/>
        <v>74.75728155339806</v>
      </c>
    </row>
    <row r="77" spans="1:5" ht="12.75">
      <c r="A77" s="16">
        <v>625005</v>
      </c>
      <c r="B77" s="17" t="s">
        <v>29</v>
      </c>
      <c r="C77" s="19">
        <v>35</v>
      </c>
      <c r="D77" s="18">
        <v>29</v>
      </c>
      <c r="E77" s="56">
        <f t="shared" si="1"/>
        <v>82.85714285714286</v>
      </c>
    </row>
    <row r="78" spans="1:5" ht="12.75">
      <c r="A78" s="16">
        <v>625007</v>
      </c>
      <c r="B78" s="17" t="s">
        <v>30</v>
      </c>
      <c r="C78" s="19">
        <v>95</v>
      </c>
      <c r="D78" s="18">
        <v>65</v>
      </c>
      <c r="E78" s="56">
        <f t="shared" si="1"/>
        <v>68.42105263157895</v>
      </c>
    </row>
    <row r="79" spans="1:5" ht="12.75">
      <c r="A79" s="16">
        <v>627</v>
      </c>
      <c r="B79" s="17" t="s">
        <v>31</v>
      </c>
      <c r="C79" s="19">
        <v>51</v>
      </c>
      <c r="D79" s="18">
        <v>48</v>
      </c>
      <c r="E79" s="56">
        <f t="shared" si="1"/>
        <v>94.11764705882352</v>
      </c>
    </row>
    <row r="80" spans="1:5" s="20" customFormat="1" ht="12.75">
      <c r="A80" s="12">
        <v>631</v>
      </c>
      <c r="B80" s="13" t="s">
        <v>32</v>
      </c>
      <c r="C80" s="15">
        <f>SUM(C81+C82)</f>
        <v>40</v>
      </c>
      <c r="D80" s="14">
        <f>SUM(D81:D83)</f>
        <v>6</v>
      </c>
      <c r="E80" s="55">
        <f t="shared" si="1"/>
        <v>15</v>
      </c>
    </row>
    <row r="81" spans="1:5" ht="12.75">
      <c r="A81" s="16">
        <v>631001</v>
      </c>
      <c r="B81" s="17" t="s">
        <v>33</v>
      </c>
      <c r="C81" s="19">
        <v>10</v>
      </c>
      <c r="D81" s="18">
        <v>1</v>
      </c>
      <c r="E81" s="56">
        <f t="shared" si="1"/>
        <v>10</v>
      </c>
    </row>
    <row r="82" spans="1:5" ht="12.75">
      <c r="A82" s="16">
        <v>631002</v>
      </c>
      <c r="B82" s="17" t="s">
        <v>34</v>
      </c>
      <c r="C82" s="19">
        <v>30</v>
      </c>
      <c r="D82" s="18">
        <v>3</v>
      </c>
      <c r="E82" s="56">
        <f t="shared" si="1"/>
        <v>10</v>
      </c>
    </row>
    <row r="83" spans="1:5" ht="12.75">
      <c r="A83" s="16">
        <v>631004</v>
      </c>
      <c r="B83" s="17" t="s">
        <v>74</v>
      </c>
      <c r="C83" s="19"/>
      <c r="D83" s="18">
        <v>2</v>
      </c>
      <c r="E83" s="56"/>
    </row>
    <row r="84" spans="1:5" s="20" customFormat="1" ht="12.75">
      <c r="A84" s="12">
        <v>632</v>
      </c>
      <c r="B84" s="13" t="s">
        <v>35</v>
      </c>
      <c r="C84" s="15">
        <f>SUM(C85:C87)</f>
        <v>1292</v>
      </c>
      <c r="D84" s="14">
        <f>SUM(D85:D87)</f>
        <v>715</v>
      </c>
      <c r="E84" s="55">
        <f t="shared" si="1"/>
        <v>55.34055727554179</v>
      </c>
    </row>
    <row r="85" spans="1:5" ht="12.75">
      <c r="A85" s="40">
        <v>632001</v>
      </c>
      <c r="B85" s="41" t="s">
        <v>36</v>
      </c>
      <c r="C85" s="19">
        <v>1006</v>
      </c>
      <c r="D85" s="18">
        <v>555</v>
      </c>
      <c r="E85" s="56">
        <f t="shared" si="1"/>
        <v>55.16898608349901</v>
      </c>
    </row>
    <row r="86" spans="1:5" ht="12.75">
      <c r="A86" s="40">
        <v>632002</v>
      </c>
      <c r="B86" s="41" t="s">
        <v>37</v>
      </c>
      <c r="C86" s="19">
        <v>97</v>
      </c>
      <c r="D86" s="18">
        <v>49</v>
      </c>
      <c r="E86" s="56">
        <f t="shared" si="1"/>
        <v>50.51546391752577</v>
      </c>
    </row>
    <row r="87" spans="1:5" ht="12.75">
      <c r="A87" s="40">
        <v>632003</v>
      </c>
      <c r="B87" s="41" t="s">
        <v>38</v>
      </c>
      <c r="C87" s="19">
        <v>189</v>
      </c>
      <c r="D87" s="18">
        <v>111</v>
      </c>
      <c r="E87" s="56">
        <f t="shared" si="1"/>
        <v>58.730158730158735</v>
      </c>
    </row>
    <row r="88" spans="1:5" s="20" customFormat="1" ht="12.75">
      <c r="A88" s="12">
        <v>633</v>
      </c>
      <c r="B88" s="13" t="s">
        <v>39</v>
      </c>
      <c r="C88" s="15">
        <f>SUM(C89:C96)</f>
        <v>834</v>
      </c>
      <c r="D88" s="14">
        <f>SUM(D89:D96)</f>
        <v>261</v>
      </c>
      <c r="E88" s="55">
        <f t="shared" si="1"/>
        <v>31.294964028776977</v>
      </c>
    </row>
    <row r="89" spans="1:5" s="26" customFormat="1" ht="12.75">
      <c r="A89" s="42">
        <v>633001</v>
      </c>
      <c r="B89" s="43" t="s">
        <v>40</v>
      </c>
      <c r="C89" s="21"/>
      <c r="D89" s="44">
        <v>3</v>
      </c>
      <c r="E89" s="56"/>
    </row>
    <row r="90" spans="1:5" s="26" customFormat="1" ht="12.75">
      <c r="A90" s="42">
        <v>633003</v>
      </c>
      <c r="B90" s="43" t="s">
        <v>80</v>
      </c>
      <c r="C90" s="21"/>
      <c r="D90" s="44">
        <v>7</v>
      </c>
      <c r="E90" s="56"/>
    </row>
    <row r="91" spans="1:5" ht="12.75">
      <c r="A91" s="16">
        <v>633004</v>
      </c>
      <c r="B91" s="17" t="s">
        <v>41</v>
      </c>
      <c r="C91" s="19">
        <v>88</v>
      </c>
      <c r="D91" s="18"/>
      <c r="E91" s="56"/>
    </row>
    <row r="92" spans="1:5" ht="12.75">
      <c r="A92" s="16">
        <v>633006</v>
      </c>
      <c r="B92" s="17" t="s">
        <v>42</v>
      </c>
      <c r="C92" s="19">
        <v>410</v>
      </c>
      <c r="D92" s="18">
        <v>110</v>
      </c>
      <c r="E92" s="56">
        <f t="shared" si="1"/>
        <v>26.82926829268293</v>
      </c>
    </row>
    <row r="93" spans="1:5" ht="12.75">
      <c r="A93" s="16">
        <v>633009</v>
      </c>
      <c r="B93" s="17" t="s">
        <v>43</v>
      </c>
      <c r="C93" s="19">
        <v>23</v>
      </c>
      <c r="D93" s="18">
        <v>12</v>
      </c>
      <c r="E93" s="56">
        <f t="shared" si="1"/>
        <v>52.17391304347826</v>
      </c>
    </row>
    <row r="94" spans="1:5" ht="12.75">
      <c r="A94" s="16">
        <v>633010</v>
      </c>
      <c r="B94" s="17" t="s">
        <v>44</v>
      </c>
      <c r="C94" s="19">
        <v>3</v>
      </c>
      <c r="D94" s="18"/>
      <c r="E94" s="56"/>
    </row>
    <row r="95" spans="1:5" ht="12.75">
      <c r="A95" s="16">
        <v>633011</v>
      </c>
      <c r="B95" s="17" t="s">
        <v>45</v>
      </c>
      <c r="C95" s="19">
        <v>300</v>
      </c>
      <c r="D95" s="18">
        <v>129</v>
      </c>
      <c r="E95" s="56">
        <f t="shared" si="1"/>
        <v>43</v>
      </c>
    </row>
    <row r="96" spans="1:5" ht="12.75">
      <c r="A96" s="16">
        <v>633016</v>
      </c>
      <c r="B96" s="61" t="s">
        <v>46</v>
      </c>
      <c r="C96" s="19">
        <v>10</v>
      </c>
      <c r="D96" s="18"/>
      <c r="E96" s="56"/>
    </row>
    <row r="97" spans="1:5" s="20" customFormat="1" ht="12.75">
      <c r="A97" s="12">
        <v>634</v>
      </c>
      <c r="B97" s="13" t="s">
        <v>47</v>
      </c>
      <c r="C97" s="15">
        <f>SUM(C98:C102)</f>
        <v>219</v>
      </c>
      <c r="D97" s="14">
        <f>SUM(D98:D102)</f>
        <v>46</v>
      </c>
      <c r="E97" s="55">
        <f t="shared" si="1"/>
        <v>21.00456621004566</v>
      </c>
    </row>
    <row r="98" spans="1:5" ht="12.75">
      <c r="A98" s="16">
        <v>634001</v>
      </c>
      <c r="B98" s="17" t="s">
        <v>48</v>
      </c>
      <c r="C98" s="19">
        <v>33</v>
      </c>
      <c r="D98" s="18">
        <v>10</v>
      </c>
      <c r="E98" s="56">
        <f t="shared" si="1"/>
        <v>30.303030303030305</v>
      </c>
    </row>
    <row r="99" spans="1:5" ht="12.75">
      <c r="A99" s="16">
        <v>634002</v>
      </c>
      <c r="B99" s="17" t="s">
        <v>49</v>
      </c>
      <c r="C99" s="19"/>
      <c r="D99" s="18">
        <v>1</v>
      </c>
      <c r="E99" s="56"/>
    </row>
    <row r="100" spans="1:5" ht="12.75">
      <c r="A100" s="16">
        <v>634003</v>
      </c>
      <c r="B100" s="17" t="s">
        <v>50</v>
      </c>
      <c r="C100" s="19">
        <v>40</v>
      </c>
      <c r="D100" s="18">
        <v>5</v>
      </c>
      <c r="E100" s="56">
        <f t="shared" si="1"/>
        <v>12.5</v>
      </c>
    </row>
    <row r="101" spans="1:5" s="26" customFormat="1" ht="12.75">
      <c r="A101" s="42">
        <v>634004</v>
      </c>
      <c r="B101" s="43" t="s">
        <v>51</v>
      </c>
      <c r="C101" s="21">
        <v>146</v>
      </c>
      <c r="D101" s="44">
        <v>29</v>
      </c>
      <c r="E101" s="56">
        <f t="shared" si="1"/>
        <v>19.863013698630137</v>
      </c>
    </row>
    <row r="102" spans="1:5" ht="12.75">
      <c r="A102" s="16">
        <v>634005</v>
      </c>
      <c r="B102" s="17" t="s">
        <v>52</v>
      </c>
      <c r="C102" s="19"/>
      <c r="D102" s="18">
        <v>1</v>
      </c>
      <c r="E102" s="56"/>
    </row>
    <row r="103" spans="1:5" s="20" customFormat="1" ht="12.75">
      <c r="A103" s="12">
        <v>635</v>
      </c>
      <c r="B103" s="13" t="s">
        <v>53</v>
      </c>
      <c r="C103" s="15">
        <f>SUM(C104:C106)</f>
        <v>353</v>
      </c>
      <c r="D103" s="14">
        <f>SUM(D104:D106)</f>
        <v>1</v>
      </c>
      <c r="E103" s="55">
        <f t="shared" si="1"/>
        <v>0.28328611898017</v>
      </c>
    </row>
    <row r="104" spans="1:5" s="26" customFormat="1" ht="12" customHeight="1">
      <c r="A104" s="42">
        <v>635001</v>
      </c>
      <c r="B104" s="43" t="s">
        <v>54</v>
      </c>
      <c r="C104" s="21"/>
      <c r="D104" s="44"/>
      <c r="E104" s="56"/>
    </row>
    <row r="105" spans="1:5" s="47" customFormat="1" ht="12.75">
      <c r="A105" s="42">
        <v>635004</v>
      </c>
      <c r="B105" s="43" t="s">
        <v>55</v>
      </c>
      <c r="C105" s="21">
        <v>118</v>
      </c>
      <c r="D105" s="44">
        <v>1</v>
      </c>
      <c r="E105" s="56">
        <f t="shared" si="1"/>
        <v>0.847457627118644</v>
      </c>
    </row>
    <row r="106" spans="1:5" s="26" customFormat="1" ht="12.75">
      <c r="A106" s="42">
        <v>635006</v>
      </c>
      <c r="B106" s="43" t="s">
        <v>56</v>
      </c>
      <c r="C106" s="21">
        <v>235</v>
      </c>
      <c r="D106" s="44"/>
      <c r="E106" s="56"/>
    </row>
    <row r="107" spans="1:5" s="20" customFormat="1" ht="12.75">
      <c r="A107" s="12">
        <v>636</v>
      </c>
      <c r="B107" s="13" t="s">
        <v>57</v>
      </c>
      <c r="C107" s="15">
        <f>SUM(C108:C109)</f>
        <v>79</v>
      </c>
      <c r="D107" s="14">
        <f>SUM(D108:D109)</f>
        <v>6</v>
      </c>
      <c r="E107" s="56">
        <f t="shared" si="1"/>
        <v>7.59493670886076</v>
      </c>
    </row>
    <row r="108" spans="1:5" ht="12.75">
      <c r="A108" s="16">
        <v>636001</v>
      </c>
      <c r="B108" s="43" t="s">
        <v>56</v>
      </c>
      <c r="C108" s="19">
        <v>70</v>
      </c>
      <c r="D108" s="18">
        <v>6</v>
      </c>
      <c r="E108" s="56">
        <f t="shared" si="1"/>
        <v>8.571428571428571</v>
      </c>
    </row>
    <row r="109" spans="1:5" ht="12.75">
      <c r="A109" s="16">
        <v>636002</v>
      </c>
      <c r="B109" s="43" t="s">
        <v>55</v>
      </c>
      <c r="C109" s="19">
        <v>9</v>
      </c>
      <c r="D109" s="18"/>
      <c r="E109" s="56"/>
    </row>
    <row r="110" spans="1:5" s="20" customFormat="1" ht="12.75">
      <c r="A110" s="12">
        <v>637</v>
      </c>
      <c r="B110" s="13" t="s">
        <v>58</v>
      </c>
      <c r="C110" s="15">
        <f>SUM(C111:C122)</f>
        <v>3109</v>
      </c>
      <c r="D110" s="14">
        <f>SUM(D111:D122)</f>
        <v>1326</v>
      </c>
      <c r="E110" s="55">
        <f t="shared" si="1"/>
        <v>42.65036989385654</v>
      </c>
    </row>
    <row r="111" spans="1:5" ht="12.75">
      <c r="A111" s="16">
        <v>637001</v>
      </c>
      <c r="B111" s="17" t="s">
        <v>59</v>
      </c>
      <c r="C111" s="19">
        <v>3</v>
      </c>
      <c r="D111" s="18">
        <v>3</v>
      </c>
      <c r="E111" s="56">
        <f t="shared" si="1"/>
        <v>100</v>
      </c>
    </row>
    <row r="112" spans="1:5" ht="12.75">
      <c r="A112" s="16">
        <v>637002</v>
      </c>
      <c r="B112" s="17" t="s">
        <v>60</v>
      </c>
      <c r="C112" s="19">
        <v>1441</v>
      </c>
      <c r="D112" s="18">
        <v>842</v>
      </c>
      <c r="E112" s="56">
        <f t="shared" si="1"/>
        <v>58.431644691186676</v>
      </c>
    </row>
    <row r="113" spans="1:5" ht="12.75">
      <c r="A113" s="16">
        <v>637004</v>
      </c>
      <c r="B113" s="17" t="s">
        <v>61</v>
      </c>
      <c r="C113" s="19">
        <v>558</v>
      </c>
      <c r="D113" s="18">
        <v>63</v>
      </c>
      <c r="E113" s="56">
        <f t="shared" si="1"/>
        <v>11.29032258064516</v>
      </c>
    </row>
    <row r="114" spans="1:5" ht="12.75">
      <c r="A114" s="16">
        <v>637005</v>
      </c>
      <c r="B114" s="17" t="s">
        <v>62</v>
      </c>
      <c r="C114" s="19">
        <v>51</v>
      </c>
      <c r="D114" s="18">
        <v>17</v>
      </c>
      <c r="E114" s="56">
        <f t="shared" si="1"/>
        <v>33.33333333333333</v>
      </c>
    </row>
    <row r="115" spans="1:5" ht="12.75">
      <c r="A115" s="16">
        <v>637006</v>
      </c>
      <c r="B115" s="17" t="s">
        <v>63</v>
      </c>
      <c r="C115" s="19">
        <v>42</v>
      </c>
      <c r="D115" s="18">
        <v>4</v>
      </c>
      <c r="E115" s="56">
        <f t="shared" si="1"/>
        <v>9.523809523809524</v>
      </c>
    </row>
    <row r="116" spans="1:5" ht="12.75">
      <c r="A116" s="16">
        <v>637007</v>
      </c>
      <c r="B116" s="17" t="s">
        <v>32</v>
      </c>
      <c r="C116" s="19">
        <v>268</v>
      </c>
      <c r="D116" s="18"/>
      <c r="E116" s="56"/>
    </row>
    <row r="117" spans="1:5" ht="12.75">
      <c r="A117" s="16">
        <v>637012</v>
      </c>
      <c r="B117" s="17" t="s">
        <v>64</v>
      </c>
      <c r="C117" s="19">
        <v>138</v>
      </c>
      <c r="D117" s="18">
        <v>47</v>
      </c>
      <c r="E117" s="56">
        <f t="shared" si="1"/>
        <v>34.05797101449276</v>
      </c>
    </row>
    <row r="118" spans="1:5" ht="12.75">
      <c r="A118" s="16">
        <v>637014</v>
      </c>
      <c r="B118" s="17" t="s">
        <v>65</v>
      </c>
      <c r="C118" s="19">
        <v>170</v>
      </c>
      <c r="D118" s="18">
        <v>162</v>
      </c>
      <c r="E118" s="56">
        <f t="shared" si="1"/>
        <v>95.29411764705881</v>
      </c>
    </row>
    <row r="119" spans="1:5" ht="12.75">
      <c r="A119" s="16">
        <v>637015</v>
      </c>
      <c r="B119" s="17" t="s">
        <v>66</v>
      </c>
      <c r="C119" s="19">
        <v>155</v>
      </c>
      <c r="D119" s="18">
        <v>80</v>
      </c>
      <c r="E119" s="56">
        <f t="shared" si="1"/>
        <v>51.61290322580645</v>
      </c>
    </row>
    <row r="120" spans="1:5" ht="12.75">
      <c r="A120" s="16">
        <v>637016</v>
      </c>
      <c r="B120" s="17" t="s">
        <v>67</v>
      </c>
      <c r="C120" s="19">
        <v>42</v>
      </c>
      <c r="D120" s="18">
        <v>10</v>
      </c>
      <c r="E120" s="56">
        <f t="shared" si="1"/>
        <v>23.809523809523807</v>
      </c>
    </row>
    <row r="121" spans="1:5" ht="12.75">
      <c r="A121" s="40">
        <v>637023</v>
      </c>
      <c r="B121" s="41" t="s">
        <v>81</v>
      </c>
      <c r="C121" s="19"/>
      <c r="D121" s="18">
        <v>7</v>
      </c>
      <c r="E121" s="56"/>
    </row>
    <row r="122" spans="1:5" ht="12.75">
      <c r="A122" s="40">
        <v>637027</v>
      </c>
      <c r="B122" s="41" t="s">
        <v>68</v>
      </c>
      <c r="C122" s="19">
        <v>241</v>
      </c>
      <c r="D122" s="18">
        <v>91</v>
      </c>
      <c r="E122" s="56">
        <f t="shared" si="1"/>
        <v>37.75933609958506</v>
      </c>
    </row>
    <row r="123" spans="1:5" ht="13.5" thickBot="1">
      <c r="A123" s="48"/>
      <c r="B123" s="49" t="s">
        <v>69</v>
      </c>
      <c r="C123" s="46">
        <v>382</v>
      </c>
      <c r="D123" s="45"/>
      <c r="E123" s="57"/>
    </row>
    <row r="124" spans="1:5" ht="13.5" thickBot="1">
      <c r="A124" s="50"/>
      <c r="B124" s="51" t="s">
        <v>70</v>
      </c>
      <c r="C124" s="52">
        <f>C4-C64</f>
        <v>0</v>
      </c>
      <c r="D124" s="53">
        <f>D4-D64</f>
        <v>-211</v>
      </c>
      <c r="E124" s="58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Dechto</cp:lastModifiedBy>
  <cp:lastPrinted>2005-07-18T12:25:34Z</cp:lastPrinted>
  <dcterms:created xsi:type="dcterms:W3CDTF">2005-07-18T08:10:50Z</dcterms:created>
  <dcterms:modified xsi:type="dcterms:W3CDTF">2005-08-10T12:46:26Z</dcterms:modified>
  <cp:category/>
  <cp:version/>
  <cp:contentType/>
  <cp:contentStatus/>
</cp:coreProperties>
</file>